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 activeTab="1"/>
  </bookViews>
  <sheets>
    <sheet name="选手报名表（PVQC和PELC用户）" sheetId="5" r:id="rId1"/>
    <sheet name="选手报名表（PVQC和PELC用户） (2)" sheetId="6" r:id="rId2"/>
  </sheets>
  <definedNames>
    <definedName name="_xlnm._FilterDatabase" localSheetId="0" hidden="1">'选手报名表（PVQC和PELC用户）'!$A$1:$R$57</definedName>
    <definedName name="_xlnm._FilterDatabase" localSheetId="1" hidden="1">'选手报名表（PVQC和PELC用户） (2)'!$A$1:$E$57</definedName>
    <definedName name="ExamAll" localSheetId="0">#REF!</definedName>
    <definedName name="ExamAll">#REF!</definedName>
    <definedName name="ExamAll" localSheetId="1">#REF!</definedName>
  </definedNames>
  <calcPr calcId="191029" concurrentManualCount="2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<sst xmlns="http://schemas.openxmlformats.org/spreadsheetml/2006/main" count="807" uniqueCount="413">
  <si>
    <t>序号</t>
  </si>
  <si>
    <t>学号</t>
  </si>
  <si>
    <t>中文姓名</t>
  </si>
  <si>
    <t>学校名称</t>
  </si>
  <si>
    <t>系别
班级</t>
  </si>
  <si>
    <t>英文姓名
(罗马拼音)</t>
  </si>
  <si>
    <t>身份证号
后５位</t>
  </si>
  <si>
    <t>注册账号
(E-Mail)</t>
  </si>
  <si>
    <t>出生日期</t>
  </si>
  <si>
    <t>性别</t>
  </si>
  <si>
    <t>住址</t>
  </si>
  <si>
    <t>报考科目</t>
  </si>
  <si>
    <t>报考等级</t>
  </si>
  <si>
    <t>指导老师</t>
  </si>
  <si>
    <t>竞赛日期
(公元年月日)</t>
  </si>
  <si>
    <t>身份证
号码</t>
  </si>
  <si>
    <t>额外
PELC
选项</t>
  </si>
  <si>
    <t>身份证
正确性
验证</t>
  </si>
  <si>
    <t>JS25C001</t>
  </si>
  <si>
    <t>周雨</t>
  </si>
  <si>
    <t>哈尔滨理工大学</t>
  </si>
  <si>
    <t>计算机学院</t>
  </si>
  <si>
    <t>ZhouYu</t>
  </si>
  <si>
    <t>ZhouYu@51ds.org.cn</t>
  </si>
  <si>
    <t>计算机类</t>
  </si>
  <si>
    <t>专业级</t>
  </si>
  <si>
    <t>411302198605102812</t>
  </si>
  <si>
    <t>JS25C002</t>
  </si>
  <si>
    <t>赵太祥</t>
  </si>
  <si>
    <t>哈尔滨商业大学</t>
  </si>
  <si>
    <t>ZhaoTaiXiang</t>
  </si>
  <si>
    <t>ZhaoTaiXiang@51ds.org.cn</t>
  </si>
  <si>
    <t>413023198107298418</t>
  </si>
  <si>
    <t>JS25C003</t>
  </si>
  <si>
    <t>姜万来</t>
  </si>
  <si>
    <t>哈尔滨师范大学</t>
  </si>
  <si>
    <t>JiangWanlai</t>
  </si>
  <si>
    <t>JiangWanlai@51ds.org.cn</t>
  </si>
  <si>
    <t>230103197804043612</t>
  </si>
  <si>
    <t>JS25C004</t>
  </si>
  <si>
    <t>杜勇</t>
  </si>
  <si>
    <t>哈尔滨信息工程学院</t>
  </si>
  <si>
    <t>DuYong</t>
  </si>
  <si>
    <t>DuYong@51ds.org.cn</t>
  </si>
  <si>
    <t>230102197904233417</t>
  </si>
  <si>
    <t>JS25C005</t>
  </si>
  <si>
    <t>吴枰</t>
  </si>
  <si>
    <t>哈尔滨学院</t>
  </si>
  <si>
    <t>WuPing</t>
  </si>
  <si>
    <t>WuPing@51ds.org.cn</t>
  </si>
  <si>
    <t>230523198912214038</t>
  </si>
  <si>
    <t>JS25C006</t>
  </si>
  <si>
    <t>付强</t>
  </si>
  <si>
    <t>哈尔滨远东理工学院</t>
  </si>
  <si>
    <t>FuQiang</t>
  </si>
  <si>
    <t>FuQiang@51ds.org.cn</t>
  </si>
  <si>
    <t>231011197307030349</t>
  </si>
  <si>
    <t>JS25C007</t>
  </si>
  <si>
    <t>王策</t>
  </si>
  <si>
    <t>海南科技职业大学</t>
  </si>
  <si>
    <t>WangCe</t>
  </si>
  <si>
    <t>WangCe@51ds.org.cn</t>
  </si>
  <si>
    <t>230102198808110710</t>
  </si>
  <si>
    <t>JS25C008</t>
  </si>
  <si>
    <t>高明珠</t>
  </si>
  <si>
    <t>邯郸学院</t>
  </si>
  <si>
    <t>GaoMingZhu</t>
  </si>
  <si>
    <t>GaoMingZhu@51ds.org.cn</t>
  </si>
  <si>
    <t>230105198202131049</t>
  </si>
  <si>
    <t>JS25C009</t>
  </si>
  <si>
    <t>贾仁山</t>
  </si>
  <si>
    <t>河北地质大学</t>
  </si>
  <si>
    <t>JiaRenShan</t>
  </si>
  <si>
    <t>JiaRenShan@51ds.org.cn</t>
  </si>
  <si>
    <t>230521198111192155</t>
  </si>
  <si>
    <t>JS25C010</t>
  </si>
  <si>
    <t>孙鹤</t>
  </si>
  <si>
    <t>河北科技工程职业技术大学</t>
  </si>
  <si>
    <t>SunHe</t>
  </si>
  <si>
    <t>SunHe@51ds.org.cn</t>
  </si>
  <si>
    <t>220182198406020229</t>
  </si>
  <si>
    <t>JS25C011</t>
  </si>
  <si>
    <t>孙旭</t>
  </si>
  <si>
    <t>河南科技大学</t>
  </si>
  <si>
    <t>SunXu</t>
  </si>
  <si>
    <t>SunXu@51ds.org.cn</t>
  </si>
  <si>
    <t>230103198406090012</t>
  </si>
  <si>
    <t>JS25C012</t>
  </si>
  <si>
    <t>梁玉凤</t>
  </si>
  <si>
    <t>河南牧业经济学院</t>
  </si>
  <si>
    <t>LiangYuFeng</t>
  </si>
  <si>
    <t>LiangYuFeng@51ds.org.cn</t>
  </si>
  <si>
    <t>230103197210245129</t>
  </si>
  <si>
    <t>JS25C013</t>
  </si>
  <si>
    <t>刘宇洋</t>
  </si>
  <si>
    <t>河南农业大学</t>
  </si>
  <si>
    <t>LiuYuYang</t>
  </si>
  <si>
    <t>LiuYuYang@51ds.org.cn</t>
  </si>
  <si>
    <t>230102198304283714</t>
  </si>
  <si>
    <t>JS25C014</t>
  </si>
  <si>
    <t>祝虹媛</t>
  </si>
  <si>
    <t>河西学院</t>
  </si>
  <si>
    <t>ZhuHongyuan</t>
  </si>
  <si>
    <t>ZhuHongyuan@51ds.org.cn</t>
  </si>
  <si>
    <t>230828198305167426</t>
  </si>
  <si>
    <t>JS25C015</t>
  </si>
  <si>
    <t>张媛媛</t>
  </si>
  <si>
    <t>菏泽学院</t>
  </si>
  <si>
    <t>ZhangYuanYuan</t>
  </si>
  <si>
    <t>ZhangYuanYuan@51ds.org.cn</t>
  </si>
  <si>
    <t>320311198011226424</t>
  </si>
  <si>
    <t>JS25C016</t>
  </si>
  <si>
    <t>孟灵</t>
  </si>
  <si>
    <t>黑河学院</t>
  </si>
  <si>
    <t>MengLing</t>
  </si>
  <si>
    <t>MengLing@51ds.org.cn</t>
  </si>
  <si>
    <t>220602198911231284</t>
  </si>
  <si>
    <t>JS25C017</t>
  </si>
  <si>
    <t>刘丽丽</t>
  </si>
  <si>
    <t>黑龙江东方学院</t>
  </si>
  <si>
    <t>LiuLili</t>
  </si>
  <si>
    <t>LiuLili@51ds.org.cn</t>
  </si>
  <si>
    <t>652801198007220540</t>
  </si>
  <si>
    <t>JS25C018</t>
  </si>
  <si>
    <t>孙葆华</t>
  </si>
  <si>
    <t>黑龙江工程学院</t>
  </si>
  <si>
    <t>SunBaohua</t>
  </si>
  <si>
    <t>SunBaohua@51ds.org.cn</t>
  </si>
  <si>
    <t>652827197309100017</t>
  </si>
  <si>
    <t>JS25C019</t>
  </si>
  <si>
    <t>李想</t>
  </si>
  <si>
    <t>黑龙江工程学院昆仑旅游学院</t>
  </si>
  <si>
    <t>LiXiang</t>
  </si>
  <si>
    <t>LiXiang@51ds.org.cn</t>
  </si>
  <si>
    <t>62210220000123184X</t>
  </si>
  <si>
    <t>JS25C020</t>
  </si>
  <si>
    <t>蒋永红</t>
  </si>
  <si>
    <t>黑龙江工商学院</t>
  </si>
  <si>
    <t>JiangYongHong</t>
  </si>
  <si>
    <t>JiangYongHong@51ds.org.cn</t>
  </si>
  <si>
    <t>650103197708252842</t>
  </si>
  <si>
    <t>JS25C021</t>
  </si>
  <si>
    <t>周凤艳</t>
  </si>
  <si>
    <t>黑龙江科技大学</t>
  </si>
  <si>
    <t>ZhouFengyan</t>
  </si>
  <si>
    <t>ZhouFengyan@51ds.org.cn</t>
  </si>
  <si>
    <t>230221198001012428</t>
  </si>
  <si>
    <t>JS25C022</t>
  </si>
  <si>
    <t>黄秀玉</t>
  </si>
  <si>
    <t>黑龙江外国语学院</t>
  </si>
  <si>
    <t>huangxiuyu</t>
  </si>
  <si>
    <t>huangxiuyu@51ds.org.cn</t>
  </si>
  <si>
    <t>370921198610181824</t>
  </si>
  <si>
    <t>JS25C023</t>
  </si>
  <si>
    <t>周晓娟</t>
  </si>
  <si>
    <t>红河学院</t>
  </si>
  <si>
    <t>zhouxiaojuan</t>
  </si>
  <si>
    <t>zhouxiaojuan@51ds.org.cn</t>
  </si>
  <si>
    <t>654125198006240528</t>
  </si>
  <si>
    <t>JS25C024</t>
  </si>
  <si>
    <t>尚三一</t>
  </si>
  <si>
    <t>湖北大学</t>
  </si>
  <si>
    <t>ShangSanyi</t>
  </si>
  <si>
    <t>ShangSanyi@51ds.org.cn</t>
  </si>
  <si>
    <t>411326198503031145</t>
  </si>
  <si>
    <t>JS25C025</t>
  </si>
  <si>
    <t>常聪聪</t>
  </si>
  <si>
    <t>湖北工业大学</t>
  </si>
  <si>
    <t>CHANGCongcong</t>
  </si>
  <si>
    <t>CHANGCongcong@51ds.org.cn</t>
  </si>
  <si>
    <t>230624199012240229</t>
  </si>
  <si>
    <t>JS25C026</t>
  </si>
  <si>
    <t>陈静涛</t>
  </si>
  <si>
    <t>湖北汽车工业学院</t>
  </si>
  <si>
    <t>ChenJingtao</t>
  </si>
  <si>
    <t>ChenJingtao@51ds.org.cn</t>
  </si>
  <si>
    <t>410183198103161544</t>
  </si>
  <si>
    <t>JS25C027</t>
  </si>
  <si>
    <t>杨春晖</t>
  </si>
  <si>
    <t>湖北商贸学院</t>
  </si>
  <si>
    <t>YangChunhui</t>
  </si>
  <si>
    <t>YangChunhui@51ds.org.cn</t>
  </si>
  <si>
    <t>232301199811020338</t>
  </si>
  <si>
    <t>JS25C028</t>
  </si>
  <si>
    <t>秦永熙</t>
  </si>
  <si>
    <t>湖北师范大学</t>
  </si>
  <si>
    <t>QinYongxi</t>
  </si>
  <si>
    <t>QinYongxi@51ds.org.cn</t>
  </si>
  <si>
    <t>50022419860615743X</t>
  </si>
  <si>
    <t>JS25C029</t>
  </si>
  <si>
    <t>陈磊</t>
  </si>
  <si>
    <t>湖南第一师范学院</t>
  </si>
  <si>
    <t>ChenLei</t>
  </si>
  <si>
    <t>ChenLei@51ds.org.cn</t>
  </si>
  <si>
    <t>340822199703174877</t>
  </si>
  <si>
    <t>JS25C030</t>
  </si>
  <si>
    <t>丘荣美</t>
  </si>
  <si>
    <t>湖南工商大学</t>
  </si>
  <si>
    <t>QiuRongmei</t>
  </si>
  <si>
    <t>QiuRongmei@51ds.org.cn</t>
  </si>
  <si>
    <t>450922198607073722</t>
  </si>
  <si>
    <t>JS25C031</t>
  </si>
  <si>
    <t>黄丽鸿</t>
  </si>
  <si>
    <t>湖南涉外经济学院</t>
  </si>
  <si>
    <t>HuangLihong</t>
  </si>
  <si>
    <t>HuangLihong@51ds.org.cn</t>
  </si>
  <si>
    <t>450422199105140822</t>
  </si>
  <si>
    <t>JS25C032</t>
  </si>
  <si>
    <t>西热次仁</t>
  </si>
  <si>
    <t>华北科技学院</t>
  </si>
  <si>
    <t>XiReciren</t>
  </si>
  <si>
    <t>XiReciren@51ds.org.cn</t>
  </si>
  <si>
    <t>540121199508254516</t>
  </si>
  <si>
    <t>JS25C033</t>
  </si>
  <si>
    <t>索朗杰布</t>
  </si>
  <si>
    <t>华北理工大学轻工学院</t>
  </si>
  <si>
    <t>SuoLangJieBu</t>
  </si>
  <si>
    <t>SuoLangJieBu@51ds.org.cn</t>
  </si>
  <si>
    <t>542423199706067691</t>
  </si>
  <si>
    <t>JS25C034</t>
  </si>
  <si>
    <t>陈月娟</t>
  </si>
  <si>
    <t>华东交通大学</t>
  </si>
  <si>
    <t>ChenYuejuan</t>
  </si>
  <si>
    <t>ChenYuejuan@51ds.org.cn</t>
  </si>
  <si>
    <t>622223199606153321</t>
  </si>
  <si>
    <t>JS25C035</t>
  </si>
  <si>
    <t>蒋莉</t>
  </si>
  <si>
    <t>淮阴工学院</t>
  </si>
  <si>
    <t>JiangLi</t>
  </si>
  <si>
    <t>JiangLi@51ds.org.cn</t>
  </si>
  <si>
    <t>330724198205217628</t>
  </si>
  <si>
    <t>JS25C036</t>
  </si>
  <si>
    <t>马晶</t>
  </si>
  <si>
    <t>吉林财经大学</t>
  </si>
  <si>
    <t>MaJing</t>
  </si>
  <si>
    <t>MaJing@51ds.org.cn</t>
  </si>
  <si>
    <t>53210119820907091X</t>
  </si>
  <si>
    <t>JS25C037</t>
  </si>
  <si>
    <t>白弋枫</t>
  </si>
  <si>
    <t>嘉兴南湖学院</t>
  </si>
  <si>
    <t>BaiYifeng</t>
  </si>
  <si>
    <t>BaiYifeng@51ds.org.cn</t>
  </si>
  <si>
    <t>530102198210050347</t>
  </si>
  <si>
    <t>JS25C038</t>
  </si>
  <si>
    <t>庄海萌</t>
  </si>
  <si>
    <t>江苏理工学院</t>
  </si>
  <si>
    <t>ZhuangHaimeng</t>
  </si>
  <si>
    <t>ZhuangHaimeng@51ds.org.cn</t>
  </si>
  <si>
    <t>371327198811270686</t>
  </si>
  <si>
    <t>JS25C039</t>
  </si>
  <si>
    <t>卫雯</t>
  </si>
  <si>
    <t>江西师范大学</t>
  </si>
  <si>
    <t>WeiWen</t>
  </si>
  <si>
    <t>WeiWen@51ds.org.cn</t>
  </si>
  <si>
    <t>142621199305120520</t>
  </si>
  <si>
    <t>JS25C040</t>
  </si>
  <si>
    <t>尹维</t>
  </si>
  <si>
    <t>江西应用科技学院</t>
  </si>
  <si>
    <t>YinWei</t>
  </si>
  <si>
    <t>YinWei@51ds.org.cn</t>
  </si>
  <si>
    <t>532502198206300351</t>
  </si>
  <si>
    <t>JS25C041</t>
  </si>
  <si>
    <t>陈姝羽</t>
  </si>
  <si>
    <t>荆楚理工学院</t>
  </si>
  <si>
    <t>ChenShuyu</t>
  </si>
  <si>
    <t>ChenShuyu@51ds.org.cn</t>
  </si>
  <si>
    <t>530103197709061821</t>
  </si>
  <si>
    <t>JS25C042</t>
  </si>
  <si>
    <t>梁玫瑰</t>
  </si>
  <si>
    <t>安徽国际商务职业学院</t>
  </si>
  <si>
    <t>LiangMeiGui</t>
  </si>
  <si>
    <t>LiangMeiGui@51ds.org.cn</t>
  </si>
  <si>
    <t>452224199302042029</t>
  </si>
  <si>
    <t>JS25C043</t>
  </si>
  <si>
    <t>覃云燕</t>
  </si>
  <si>
    <t>黑龙江司法警官职业学院</t>
  </si>
  <si>
    <t>QinYunYan</t>
  </si>
  <si>
    <t>QinYunYan@51ds.org.cn</t>
  </si>
  <si>
    <t>452224198709083047</t>
  </si>
  <si>
    <t>JS25C044</t>
  </si>
  <si>
    <t>王华秀</t>
  </si>
  <si>
    <t>锡职业技术学院</t>
  </si>
  <si>
    <t>WangHuaXiu</t>
  </si>
  <si>
    <t>WangHuaXiu@51ds.org.cn</t>
  </si>
  <si>
    <t>532428198110211926</t>
  </si>
  <si>
    <t>JS25C045</t>
  </si>
  <si>
    <t>方丽萍</t>
  </si>
  <si>
    <t>武汉船舶职业技术学院</t>
  </si>
  <si>
    <t>FangLiPing</t>
  </si>
  <si>
    <t>FangLiPing@51ds.org.cn</t>
  </si>
  <si>
    <t>530427198510210529</t>
  </si>
  <si>
    <t>JS25C046</t>
  </si>
  <si>
    <t>杨子涵</t>
  </si>
  <si>
    <t>YANGZIHAN</t>
  </si>
  <si>
    <t>YANGZIHAN@51ds.org.cn</t>
  </si>
  <si>
    <t>532701199504282437</t>
  </si>
  <si>
    <t>JS25C047</t>
  </si>
  <si>
    <t>肖成翔</t>
  </si>
  <si>
    <t>大同煤炭职业技术学院</t>
  </si>
  <si>
    <t>XiaoChengXiang</t>
  </si>
  <si>
    <t>XiaoChengXiang@51ds.org.cn</t>
  </si>
  <si>
    <t>530102197902012718</t>
  </si>
  <si>
    <t>JS25C048</t>
  </si>
  <si>
    <t>苑文华</t>
  </si>
  <si>
    <t>牡丹江大学</t>
  </si>
  <si>
    <t>YuanWenhua</t>
  </si>
  <si>
    <t>YuanWenhua@51ds.org.cn</t>
  </si>
  <si>
    <t>140223198606120027</t>
  </si>
  <si>
    <t>JS25C049</t>
  </si>
  <si>
    <t>张超</t>
  </si>
  <si>
    <t>云南林业职业技术学院</t>
  </si>
  <si>
    <t>ZhangChao</t>
  </si>
  <si>
    <t>ZhangChao@51ds.org.cn</t>
  </si>
  <si>
    <t>32072119950818007X</t>
  </si>
  <si>
    <t>JS25C050</t>
  </si>
  <si>
    <t>韩佩</t>
  </si>
  <si>
    <t>黑龙江农垦职业学院</t>
  </si>
  <si>
    <t>HanPei</t>
  </si>
  <si>
    <t>HanPei@51ds.org.cn</t>
  </si>
  <si>
    <t>321283199405011444</t>
  </si>
  <si>
    <t>JS25C051</t>
  </si>
  <si>
    <t>张李佳秀</t>
  </si>
  <si>
    <t>佛山职业技术学院</t>
  </si>
  <si>
    <t>ZHANGLIJIAXIU</t>
  </si>
  <si>
    <t>ZHANGLIJIAXIU@51ds.org.cn</t>
  </si>
  <si>
    <t>530103198610122529</t>
  </si>
  <si>
    <t>JS25C052</t>
  </si>
  <si>
    <t>屈建军</t>
  </si>
  <si>
    <t>黑龙江商业职业学院</t>
  </si>
  <si>
    <t>QuJianJun</t>
  </si>
  <si>
    <t>QuJianJun@51ds.org.cn</t>
  </si>
  <si>
    <t>510521198008011595</t>
  </si>
  <si>
    <t>JS25C053</t>
  </si>
  <si>
    <t>崔方送</t>
  </si>
  <si>
    <t>大同师范高等专科学校</t>
  </si>
  <si>
    <t>CuiFangsong</t>
  </si>
  <si>
    <t>CuiFangsong@51ds.org.cn</t>
  </si>
  <si>
    <t>342901198503157416</t>
  </si>
  <si>
    <t>JS25C054</t>
  </si>
  <si>
    <t>牛庆亚</t>
  </si>
  <si>
    <t>黑龙江农业工程职业学院</t>
  </si>
  <si>
    <t>NiuQingya</t>
  </si>
  <si>
    <t>NiuQingya@51ds.org.cn</t>
  </si>
  <si>
    <t>130627199005063880</t>
  </si>
  <si>
    <t>JS25C055</t>
  </si>
  <si>
    <t>程思</t>
  </si>
  <si>
    <t>黑龙江三江美术职业学院</t>
  </si>
  <si>
    <t>ChengSi</t>
  </si>
  <si>
    <t>ChengSi@51ds.org.cn</t>
  </si>
  <si>
    <t>110101198011154528</t>
  </si>
  <si>
    <t>JS25C056</t>
  </si>
  <si>
    <t>赵君</t>
  </si>
  <si>
    <t>浙江邮电职业技术学院</t>
  </si>
  <si>
    <t>ZhaoJun</t>
  </si>
  <si>
    <t>ZhaoJun@51ds.org.cn</t>
  </si>
  <si>
    <t>110105199603113543</t>
  </si>
  <si>
    <t>密码</t>
  </si>
  <si>
    <t>02812</t>
  </si>
  <si>
    <t>98418</t>
  </si>
  <si>
    <t>43612</t>
  </si>
  <si>
    <t>33417</t>
  </si>
  <si>
    <t>14038</t>
  </si>
  <si>
    <t>30349</t>
  </si>
  <si>
    <t>10710</t>
  </si>
  <si>
    <t>31049</t>
  </si>
  <si>
    <t>92155</t>
  </si>
  <si>
    <t>20229</t>
  </si>
  <si>
    <t>90012</t>
  </si>
  <si>
    <t>45129</t>
  </si>
  <si>
    <t>83714</t>
  </si>
  <si>
    <t>67426</t>
  </si>
  <si>
    <t>26424</t>
  </si>
  <si>
    <t>31284</t>
  </si>
  <si>
    <t>20540</t>
  </si>
  <si>
    <t>00017</t>
  </si>
  <si>
    <t>3184X</t>
  </si>
  <si>
    <t>52842</t>
  </si>
  <si>
    <t>12428</t>
  </si>
  <si>
    <t>81824</t>
  </si>
  <si>
    <t>40528</t>
  </si>
  <si>
    <t>31145</t>
  </si>
  <si>
    <t>40229</t>
  </si>
  <si>
    <t>61544</t>
  </si>
  <si>
    <t>20338</t>
  </si>
  <si>
    <t>5743X</t>
  </si>
  <si>
    <t>74877</t>
  </si>
  <si>
    <t>73722</t>
  </si>
  <si>
    <t>40822</t>
  </si>
  <si>
    <t>54516</t>
  </si>
  <si>
    <t>67691</t>
  </si>
  <si>
    <t>53321</t>
  </si>
  <si>
    <t>17628</t>
  </si>
  <si>
    <t>7091X</t>
  </si>
  <si>
    <t>50347</t>
  </si>
  <si>
    <t>70686</t>
  </si>
  <si>
    <t>20520</t>
  </si>
  <si>
    <t>00351</t>
  </si>
  <si>
    <t>61821</t>
  </si>
  <si>
    <t>42029</t>
  </si>
  <si>
    <t>83047</t>
  </si>
  <si>
    <t>11926</t>
  </si>
  <si>
    <t>10529</t>
  </si>
  <si>
    <t>82437</t>
  </si>
  <si>
    <t>12718</t>
  </si>
  <si>
    <t>20027</t>
  </si>
  <si>
    <t>8007X</t>
  </si>
  <si>
    <t>11444</t>
  </si>
  <si>
    <t>22529</t>
  </si>
  <si>
    <t>11595</t>
  </si>
  <si>
    <t>57416</t>
  </si>
  <si>
    <t>63880</t>
  </si>
  <si>
    <t>54528</t>
  </si>
  <si>
    <t>13543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</si>
</sst>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name val="Courier Ne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2"/>
      <color indexed="53"/>
      <name val="宋体"/>
      <charset val="134"/>
    </font>
    <font>
      <b/>
      <sz val="12"/>
      <color indexed="9"/>
      <name val="宋体"/>
      <charset val="134"/>
    </font>
    <font>
      <b/>
      <sz val="12"/>
      <color indexed="8"/>
      <name val="宋体"/>
      <charset val="134"/>
    </font>
    <font>
      <sz val="12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2"/>
      <color indexed="62"/>
      <name val="宋体"/>
      <charset val="134"/>
    </font>
    <font>
      <sz val="12"/>
      <color indexed="53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b/>
      <sz val="18"/>
      <color indexed="62"/>
      <name val="宋体"/>
      <charset val="134"/>
    </font>
    <font>
      <sz val="12"/>
      <color indexed="10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name val="等线"/>
      <charset val="134"/>
    </font>
    <font>
      <sz val="12"/>
      <color rgb="FF000000"/>
      <name val="等线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u/>
      <sz val="11"/>
      <color rgb="FF0463C1"/>
      <name val="等线"/>
      <charset val="134"/>
    </font>
    <font>
      <u/>
      <sz val="12"/>
      <color indexed="12"/>
      <name val="宋体"/>
      <charset val="134"/>
    </font>
    <font>
      <u/>
      <sz val="12"/>
      <color theme="10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indexed="12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theme="10"/>
      <name val="等线"/>
      <charset val="134"/>
    </font>
  </fonts>
  <fills count="5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48" borderId="10" applyNumberFormat="0" applyAlignment="0" applyProtection="0"/>
    <xf numFmtId="0" fontId="28" fillId="48" borderId="10" applyNumberFormat="0" applyAlignment="0" applyProtection="0">
      <alignment vertical="center"/>
    </xf>
    <xf numFmtId="0" fontId="28" fillId="48" borderId="10" applyNumberFormat="0" applyAlignment="0" applyProtection="0">
      <alignment vertical="center"/>
    </xf>
    <xf numFmtId="0" fontId="28" fillId="48" borderId="10" applyNumberFormat="0" applyAlignment="0" applyProtection="0">
      <alignment vertical="center"/>
    </xf>
    <xf numFmtId="0" fontId="28" fillId="48" borderId="10" applyNumberFormat="0" applyAlignment="0" applyProtection="0">
      <alignment vertical="center"/>
    </xf>
    <xf numFmtId="0" fontId="28" fillId="48" borderId="10" applyNumberFormat="0" applyAlignment="0" applyProtection="0"/>
    <xf numFmtId="0" fontId="29" fillId="41" borderId="11" applyNumberFormat="0" applyAlignment="0" applyProtection="0"/>
    <xf numFmtId="0" fontId="29" fillId="41" borderId="11" applyNumberFormat="0" applyAlignment="0" applyProtection="0">
      <alignment vertical="center"/>
    </xf>
    <xf numFmtId="0" fontId="29" fillId="41" borderId="11" applyNumberFormat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/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6" borderId="10" applyNumberFormat="0" applyAlignment="0" applyProtection="0"/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52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" fillId="39" borderId="16" applyNumberFormat="0" applyFont="0" applyAlignment="0" applyProtection="0"/>
    <xf numFmtId="0" fontId="2" fillId="39" borderId="16" applyNumberFormat="0" applyFont="0" applyAlignment="0" applyProtection="0">
      <alignment vertical="center"/>
    </xf>
    <xf numFmtId="0" fontId="2" fillId="39" borderId="16" applyNumberFormat="0" applyFont="0" applyAlignment="0" applyProtection="0">
      <alignment vertical="center"/>
    </xf>
    <xf numFmtId="0" fontId="38" fillId="48" borderId="17" applyNumberFormat="0" applyAlignment="0" applyProtection="0"/>
    <xf numFmtId="0" fontId="38" fillId="48" borderId="17" applyNumberFormat="0" applyAlignment="0" applyProtection="0">
      <alignment vertical="center"/>
    </xf>
    <xf numFmtId="0" fontId="38" fillId="48" borderId="17" applyNumberFormat="0" applyAlignment="0" applyProtection="0">
      <alignment vertical="center"/>
    </xf>
    <xf numFmtId="0" fontId="38" fillId="48" borderId="17" applyNumberFormat="0" applyAlignment="0" applyProtection="0">
      <alignment vertical="center"/>
    </xf>
    <xf numFmtId="0" fontId="38" fillId="48" borderId="17" applyNumberFormat="0" applyAlignment="0" applyProtection="0">
      <alignment vertical="center"/>
    </xf>
    <xf numFmtId="0" fontId="38" fillId="48" borderId="17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2" fillId="0" borderId="0"/>
    <xf numFmtId="0" fontId="42" fillId="0" borderId="0">
      <alignment vertical="center"/>
    </xf>
    <xf numFmtId="0" fontId="41" fillId="0" borderId="0">
      <alignment vertical="center"/>
    </xf>
    <xf numFmtId="0" fontId="45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47" fillId="0" borderId="0"/>
    <xf numFmtId="0" fontId="48" fillId="0" borderId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9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236" applyFont="1" applyAlignment="1">
      <alignment horizontal="center" vertical="center"/>
    </xf>
    <xf numFmtId="0" fontId="2" fillId="0" borderId="0" xfId="236" applyAlignment="1">
      <alignment horizontal="center" vertical="center"/>
    </xf>
    <xf numFmtId="0" fontId="3" fillId="2" borderId="1" xfId="236" applyFont="1" applyFill="1" applyBorder="1" applyAlignment="1">
      <alignment horizontal="center" vertical="center"/>
    </xf>
    <xf numFmtId="0" fontId="4" fillId="2" borderId="1" xfId="236" applyFont="1" applyFill="1" applyBorder="1" applyAlignment="1">
      <alignment horizontal="center" vertical="center"/>
    </xf>
    <xf numFmtId="0" fontId="4" fillId="0" borderId="1" xfId="236" applyFont="1" applyBorder="1" applyAlignment="1">
      <alignment horizontal="center" vertical="center" wrapText="1"/>
    </xf>
    <xf numFmtId="0" fontId="4" fillId="2" borderId="1" xfId="236" applyFont="1" applyFill="1" applyBorder="1" applyAlignment="1">
      <alignment horizontal="center" vertical="center" wrapText="1"/>
    </xf>
    <xf numFmtId="0" fontId="3" fillId="2" borderId="1" xfId="236" applyFont="1" applyFill="1" applyBorder="1" applyAlignment="1">
      <alignment horizontal="center" vertical="center" wrapText="1"/>
    </xf>
    <xf numFmtId="0" fontId="1" fillId="0" borderId="1" xfId="236" applyFont="1" applyBorder="1" applyAlignment="1">
      <alignment horizontal="center" vertical="center"/>
    </xf>
    <xf numFmtId="0" fontId="5" fillId="0" borderId="1" xfId="236" applyFont="1" applyBorder="1" applyAlignment="1">
      <alignment horizontal="center" vertical="center"/>
    </xf>
    <xf numFmtId="0" fontId="5" fillId="0" borderId="1" xfId="236" applyFont="1" applyBorder="1" applyAlignment="1">
      <alignment horizontal="left" vertical="center"/>
    </xf>
    <xf numFmtId="49" fontId="1" fillId="0" borderId="0" xfId="236" applyNumberFormat="1" applyFont="1" applyAlignment="1">
      <alignment horizontal="center" vertical="center"/>
    </xf>
    <xf numFmtId="0" fontId="5" fillId="3" borderId="1" xfId="236" applyFont="1" applyFill="1" applyBorder="1" applyAlignment="1">
      <alignment horizontal="center" vertical="center"/>
    </xf>
    <xf numFmtId="0" fontId="4" fillId="0" borderId="1" xfId="236" applyFont="1" applyBorder="1" applyAlignment="1">
      <alignment horizontal="center" vertical="center"/>
    </xf>
    <xf numFmtId="49" fontId="4" fillId="2" borderId="1" xfId="236" applyNumberFormat="1" applyFont="1" applyFill="1" applyBorder="1" applyAlignment="1">
      <alignment horizontal="center" vertical="center" wrapText="1"/>
    </xf>
    <xf numFmtId="0" fontId="3" fillId="0" borderId="1" xfId="236" applyFont="1" applyBorder="1" applyAlignment="1">
      <alignment horizontal="center" vertical="center"/>
    </xf>
    <xf numFmtId="0" fontId="3" fillId="0" borderId="1" xfId="236" applyFont="1" applyBorder="1" applyAlignment="1">
      <alignment horizontal="center" vertical="center" wrapText="1"/>
    </xf>
  </cellXfs>
  <cellStyles count="2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1" xfId="49"/>
    <cellStyle name="Accent1 - 20%" xfId="50"/>
    <cellStyle name="Accent1 - 20% 2" xfId="51"/>
    <cellStyle name="Accent1 - 20% 3" xfId="52"/>
    <cellStyle name="Accent1 - 40%" xfId="53"/>
    <cellStyle name="Accent1 - 40% 2" xfId="54"/>
    <cellStyle name="Accent1 - 40% 3" xfId="55"/>
    <cellStyle name="Accent1 - 60%" xfId="56"/>
    <cellStyle name="Accent1 - 60% 2" xfId="57"/>
    <cellStyle name="Accent1 - 60% 3" xfId="58"/>
    <cellStyle name="Accent1 2" xfId="59"/>
    <cellStyle name="Accent1 3" xfId="60"/>
    <cellStyle name="Accent1 4" xfId="61"/>
    <cellStyle name="Accent1 5" xfId="62"/>
    <cellStyle name="Accent1 6" xfId="63"/>
    <cellStyle name="Accent1 7" xfId="64"/>
    <cellStyle name="Accent1 8" xfId="65"/>
    <cellStyle name="Accent1 9" xfId="66"/>
    <cellStyle name="Accent2" xfId="67"/>
    <cellStyle name="Accent2 - 20%" xfId="68"/>
    <cellStyle name="Accent2 - 20% 2" xfId="69"/>
    <cellStyle name="Accent2 - 20% 3" xfId="70"/>
    <cellStyle name="Accent2 - 40%" xfId="71"/>
    <cellStyle name="Accent2 - 40% 2" xfId="72"/>
    <cellStyle name="Accent2 - 40% 3" xfId="73"/>
    <cellStyle name="Accent2 - 60%" xfId="74"/>
    <cellStyle name="Accent2 - 60% 2" xfId="75"/>
    <cellStyle name="Accent2 - 60% 3" xfId="76"/>
    <cellStyle name="Accent2 2" xfId="77"/>
    <cellStyle name="Accent2 3" xfId="78"/>
    <cellStyle name="Accent2 4" xfId="79"/>
    <cellStyle name="Accent2 5" xfId="80"/>
    <cellStyle name="Accent2 6" xfId="81"/>
    <cellStyle name="Accent2 7" xfId="82"/>
    <cellStyle name="Accent2 8" xfId="83"/>
    <cellStyle name="Accent2 9" xfId="84"/>
    <cellStyle name="Accent3" xfId="85"/>
    <cellStyle name="Accent3 - 20%" xfId="86"/>
    <cellStyle name="Accent3 - 20% 2" xfId="87"/>
    <cellStyle name="Accent3 - 20% 3" xfId="88"/>
    <cellStyle name="Accent3 - 40%" xfId="89"/>
    <cellStyle name="Accent3 - 40% 2" xfId="90"/>
    <cellStyle name="Accent3 - 40% 3" xfId="91"/>
    <cellStyle name="Accent3 - 60%" xfId="92"/>
    <cellStyle name="Accent3 - 60% 2" xfId="93"/>
    <cellStyle name="Accent3 - 60% 3" xfId="94"/>
    <cellStyle name="Accent3 2" xfId="95"/>
    <cellStyle name="Accent3 3" xfId="96"/>
    <cellStyle name="Accent3 4" xfId="97"/>
    <cellStyle name="Accent3 5" xfId="98"/>
    <cellStyle name="Accent3 6" xfId="99"/>
    <cellStyle name="Accent3 7" xfId="100"/>
    <cellStyle name="Accent3 8" xfId="101"/>
    <cellStyle name="Accent3 9" xfId="102"/>
    <cellStyle name="Accent4" xfId="103"/>
    <cellStyle name="Accent4 - 20%" xfId="104"/>
    <cellStyle name="Accent4 - 20% 2" xfId="105"/>
    <cellStyle name="Accent4 - 20% 3" xfId="106"/>
    <cellStyle name="Accent4 - 40%" xfId="107"/>
    <cellStyle name="Accent4 - 40% 2" xfId="108"/>
    <cellStyle name="Accent4 - 40% 3" xfId="109"/>
    <cellStyle name="Accent4 - 60%" xfId="110"/>
    <cellStyle name="Accent4 - 60% 2" xfId="111"/>
    <cellStyle name="Accent4 - 60% 3" xfId="112"/>
    <cellStyle name="Accent4 2" xfId="113"/>
    <cellStyle name="Accent4 3" xfId="114"/>
    <cellStyle name="Accent4 4" xfId="115"/>
    <cellStyle name="Accent4 5" xfId="116"/>
    <cellStyle name="Accent4 6" xfId="117"/>
    <cellStyle name="Accent4 7" xfId="118"/>
    <cellStyle name="Accent4 8" xfId="119"/>
    <cellStyle name="Accent4 9" xfId="120"/>
    <cellStyle name="Accent5" xfId="121"/>
    <cellStyle name="Accent5 - 20%" xfId="122"/>
    <cellStyle name="Accent5 - 20% 2" xfId="123"/>
    <cellStyle name="Accent5 - 20% 3" xfId="124"/>
    <cellStyle name="Accent5 - 40%" xfId="125"/>
    <cellStyle name="Accent5 - 40% 2" xfId="126"/>
    <cellStyle name="Accent5 - 40% 3" xfId="127"/>
    <cellStyle name="Accent5 - 60%" xfId="128"/>
    <cellStyle name="Accent5 - 60% 2" xfId="129"/>
    <cellStyle name="Accent5 - 60% 3" xfId="130"/>
    <cellStyle name="Accent5 2" xfId="131"/>
    <cellStyle name="Accent5 3" xfId="132"/>
    <cellStyle name="Accent5 4" xfId="133"/>
    <cellStyle name="Accent5 5" xfId="134"/>
    <cellStyle name="Accent5 6" xfId="135"/>
    <cellStyle name="Accent5 7" xfId="136"/>
    <cellStyle name="Accent5 8" xfId="137"/>
    <cellStyle name="Accent5 9" xfId="138"/>
    <cellStyle name="Accent6" xfId="139"/>
    <cellStyle name="Accent6 - 20%" xfId="140"/>
    <cellStyle name="Accent6 - 20% 2" xfId="141"/>
    <cellStyle name="Accent6 - 20% 3" xfId="142"/>
    <cellStyle name="Accent6 - 40%" xfId="143"/>
    <cellStyle name="Accent6 - 40% 2" xfId="144"/>
    <cellStyle name="Accent6 - 40% 3" xfId="145"/>
    <cellStyle name="Accent6 - 60%" xfId="146"/>
    <cellStyle name="Accent6 - 60% 2" xfId="147"/>
    <cellStyle name="Accent6 - 60% 3" xfId="148"/>
    <cellStyle name="Accent6 2" xfId="149"/>
    <cellStyle name="Accent6 3" xfId="150"/>
    <cellStyle name="Accent6 4" xfId="151"/>
    <cellStyle name="Accent6 5" xfId="152"/>
    <cellStyle name="Accent6 6" xfId="153"/>
    <cellStyle name="Accent6 7" xfId="154"/>
    <cellStyle name="Accent6 8" xfId="155"/>
    <cellStyle name="Accent6 9" xfId="156"/>
    <cellStyle name="Bad" xfId="157"/>
    <cellStyle name="Bad 2" xfId="158"/>
    <cellStyle name="Bad 3" xfId="159"/>
    <cellStyle name="Calculation" xfId="160"/>
    <cellStyle name="Calculation 2" xfId="161"/>
    <cellStyle name="Calculation 2 2" xfId="162"/>
    <cellStyle name="Calculation 3" xfId="163"/>
    <cellStyle name="Calculation 3 2" xfId="164"/>
    <cellStyle name="Calculation 4" xfId="165"/>
    <cellStyle name="Check Cell" xfId="166"/>
    <cellStyle name="Check Cell 2" xfId="167"/>
    <cellStyle name="Check Cell 3" xfId="168"/>
    <cellStyle name="Emphasis 1" xfId="169"/>
    <cellStyle name="Emphasis 1 2" xfId="170"/>
    <cellStyle name="Emphasis 1 3" xfId="171"/>
    <cellStyle name="Emphasis 2" xfId="172"/>
    <cellStyle name="Emphasis 2 2" xfId="173"/>
    <cellStyle name="Emphasis 2 3" xfId="174"/>
    <cellStyle name="Emphasis 3" xfId="175"/>
    <cellStyle name="Emphasis 3 2" xfId="176"/>
    <cellStyle name="Emphasis 3 3" xfId="177"/>
    <cellStyle name="Good" xfId="178"/>
    <cellStyle name="Good 2" xfId="179"/>
    <cellStyle name="Good 3" xfId="180"/>
    <cellStyle name="Heading 1" xfId="181"/>
    <cellStyle name="Heading 1 2" xfId="182"/>
    <cellStyle name="Heading 1 3" xfId="183"/>
    <cellStyle name="Heading 2" xfId="184"/>
    <cellStyle name="Heading 2 2" xfId="185"/>
    <cellStyle name="Heading 2 3" xfId="186"/>
    <cellStyle name="Heading 3" xfId="187"/>
    <cellStyle name="Heading 3 2" xfId="188"/>
    <cellStyle name="Heading 3 3" xfId="189"/>
    <cellStyle name="Heading 4" xfId="190"/>
    <cellStyle name="Heading 4 2" xfId="191"/>
    <cellStyle name="Heading 4 3" xfId="192"/>
    <cellStyle name="Input" xfId="193"/>
    <cellStyle name="Input 2" xfId="194"/>
    <cellStyle name="Input 2 2" xfId="195"/>
    <cellStyle name="Input 3" xfId="196"/>
    <cellStyle name="Input 3 2" xfId="197"/>
    <cellStyle name="Input 4" xfId="198"/>
    <cellStyle name="Linked Cell" xfId="199"/>
    <cellStyle name="Linked Cell 2" xfId="200"/>
    <cellStyle name="Linked Cell 3" xfId="201"/>
    <cellStyle name="Neutral" xfId="202"/>
    <cellStyle name="Neutral 2" xfId="203"/>
    <cellStyle name="Neutral 3" xfId="204"/>
    <cellStyle name="Note" xfId="205"/>
    <cellStyle name="Note 2" xfId="206"/>
    <cellStyle name="Note 3" xfId="207"/>
    <cellStyle name="Output" xfId="208"/>
    <cellStyle name="Output 2" xfId="209"/>
    <cellStyle name="Output 2 2" xfId="210"/>
    <cellStyle name="Output 3" xfId="211"/>
    <cellStyle name="Output 3 2" xfId="212"/>
    <cellStyle name="Output 4" xfId="213"/>
    <cellStyle name="Sheet Title" xfId="214"/>
    <cellStyle name="Sheet Title 2" xfId="215"/>
    <cellStyle name="Sheet Title 3" xfId="216"/>
    <cellStyle name="Total" xfId="217"/>
    <cellStyle name="Total 2" xfId="218"/>
    <cellStyle name="Total 2 2" xfId="219"/>
    <cellStyle name="Total 3" xfId="220"/>
    <cellStyle name="Total 3 2" xfId="221"/>
    <cellStyle name="Total 4" xfId="222"/>
    <cellStyle name="Warning Text" xfId="223"/>
    <cellStyle name="Warning Text 2" xfId="224"/>
    <cellStyle name="Warning Text 3" xfId="225"/>
    <cellStyle name="常规 10" xfId="226"/>
    <cellStyle name="常规 10 2" xfId="227"/>
    <cellStyle name="常规 10 3" xfId="228"/>
    <cellStyle name="常规 11" xfId="229"/>
    <cellStyle name="常规 12" xfId="230"/>
    <cellStyle name="常规 13" xfId="231"/>
    <cellStyle name="常规 14" xfId="232"/>
    <cellStyle name="常规 15" xfId="233"/>
    <cellStyle name="常规 2" xfId="234"/>
    <cellStyle name="常规 2 10" xfId="235"/>
    <cellStyle name="常规 2 2" xfId="236"/>
    <cellStyle name="常规 2 2 2" xfId="237"/>
    <cellStyle name="常规 2 2 2 2" xfId="238"/>
    <cellStyle name="常规 2 2 3" xfId="239"/>
    <cellStyle name="常规 2 2 4" xfId="240"/>
    <cellStyle name="常规 2 3" xfId="241"/>
    <cellStyle name="常规 2 3 2" xfId="242"/>
    <cellStyle name="常规 2 4" xfId="243"/>
    <cellStyle name="常规 2 5" xfId="244"/>
    <cellStyle name="常规 2 6" xfId="245"/>
    <cellStyle name="常规 2 7" xfId="246"/>
    <cellStyle name="常规 2 8" xfId="247"/>
    <cellStyle name="常规 2 9" xfId="248"/>
    <cellStyle name="常规 24" xfId="249"/>
    <cellStyle name="常规 3" xfId="250"/>
    <cellStyle name="常规 3 2" xfId="251"/>
    <cellStyle name="常规 3 3" xfId="252"/>
    <cellStyle name="常规 4" xfId="253"/>
    <cellStyle name="常规 4 2" xfId="254"/>
    <cellStyle name="常规 4 3" xfId="255"/>
    <cellStyle name="常规 5" xfId="256"/>
    <cellStyle name="常规 5 2" xfId="257"/>
    <cellStyle name="常规 6" xfId="258"/>
    <cellStyle name="常规 7" xfId="259"/>
    <cellStyle name="常规 7 2" xfId="260"/>
    <cellStyle name="常规 8" xfId="261"/>
    <cellStyle name="常规 9" xfId="262"/>
    <cellStyle name="超链接 10" xfId="263"/>
    <cellStyle name="超链接 2" xfId="264"/>
    <cellStyle name="超链接 2 2" xfId="265"/>
    <cellStyle name="超链接 2 3" xfId="266"/>
    <cellStyle name="超链接 3" xfId="267"/>
    <cellStyle name="超链接 3 2" xfId="268"/>
    <cellStyle name="超链接 4" xfId="269"/>
    <cellStyle name="超链接 5" xfId="270"/>
    <cellStyle name="超链接 6" xfId="271"/>
    <cellStyle name="超链接 6 2" xfId="272"/>
    <cellStyle name="超链接 7" xfId="273"/>
    <cellStyle name="超链接 8" xfId="274"/>
    <cellStyle name="超链接 9" xfId="275"/>
    <cellStyle name="一般 2" xfId="276"/>
    <cellStyle name="一般 3" xfId="277"/>
    <cellStyle name="一般_試卷配置明細-20060331" xfId="27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57"/>
  <sheetViews>
    <sheetView zoomScale="85" zoomScaleNormal="85" workbookViewId="0">
      <selection activeCell="E43" sqref="E43"/>
    </sheetView>
  </sheetViews>
  <sheetFormatPr defaultColWidth="9" defaultRowHeight="15.6"/>
  <cols>
    <col min="1" max="1" width="4.75" style="1" customWidth="1"/>
    <col min="2" max="2" width="24.25" style="1" customWidth="1"/>
    <col min="3" max="3" width="10.25" style="1" customWidth="1"/>
    <col min="4" max="4" width="27.8796296296296" style="1" customWidth="1"/>
    <col min="5" max="5" width="22.25" style="1" customWidth="1"/>
    <col min="6" max="6" width="17.6296296296296" style="1" customWidth="1"/>
    <col min="7" max="7" width="8" style="1" customWidth="1"/>
    <col min="8" max="8" width="37" style="1" customWidth="1"/>
    <col min="9" max="9" width="12.8796296296296" style="1" customWidth="1"/>
    <col min="10" max="10" width="4.75" style="1" customWidth="1"/>
    <col min="11" max="11" width="21.6296296296296" style="1" customWidth="1"/>
    <col min="12" max="12" width="13.6296296296296" style="1" customWidth="1"/>
    <col min="13" max="13" width="10.25" style="1" customWidth="1"/>
    <col min="14" max="14" width="8" style="1" customWidth="1"/>
    <col min="15" max="15" width="8.87962962962963" style="1" customWidth="1"/>
    <col min="16" max="16" width="21.6296296296296" style="11" customWidth="1"/>
    <col min="17" max="17" width="5" style="1" customWidth="1"/>
    <col min="18" max="256" width="9" style="1" customWidth="1"/>
    <col min="257" max="16384" width="9" style="2"/>
  </cols>
  <sheetData>
    <row r="1" ht="50.1" customHeight="1" spans="1:18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7" t="s">
        <v>6</v>
      </c>
      <c r="H1" s="6" t="s">
        <v>7</v>
      </c>
      <c r="I1" s="7" t="s">
        <v>8</v>
      </c>
      <c r="J1" s="3" t="s">
        <v>9</v>
      </c>
      <c r="K1" s="3" t="s">
        <v>10</v>
      </c>
      <c r="L1" s="13" t="s">
        <v>11</v>
      </c>
      <c r="M1" s="4" t="s">
        <v>12</v>
      </c>
      <c r="N1" s="3" t="s">
        <v>13</v>
      </c>
      <c r="O1" s="7" t="s">
        <v>14</v>
      </c>
      <c r="P1" s="14" t="s">
        <v>15</v>
      </c>
      <c r="Q1" s="16" t="s">
        <v>16</v>
      </c>
      <c r="R1" s="16" t="s">
        <v>17</v>
      </c>
    </row>
    <row r="2" ht="21.95" customHeight="1" spans="1:18">
      <c r="A2" s="8">
        <v>1</v>
      </c>
      <c r="B2" s="9" t="s">
        <v>18</v>
      </c>
      <c r="C2" s="9" t="s">
        <v>19</v>
      </c>
      <c r="D2" s="12" t="s">
        <v>20</v>
      </c>
      <c r="E2" s="9" t="s">
        <v>21</v>
      </c>
      <c r="F2" s="10" t="s">
        <v>22</v>
      </c>
      <c r="G2" s="9" t="str">
        <f t="shared" ref="G2:G57" si="0">RIGHT(TRIM(P2),5)</f>
        <v>02812</v>
      </c>
      <c r="H2" s="9" t="s">
        <v>23</v>
      </c>
      <c r="I2" s="9" t="str">
        <f t="shared" ref="I2:I57" si="1">MID(P2,7,8)</f>
        <v>19860510</v>
      </c>
      <c r="J2" s="9" t="str">
        <f t="shared" ref="J2:J57" si="2">IF(MOD(VALUE(MID(P2,17,1)),2),"男","女")</f>
        <v>男</v>
      </c>
      <c r="K2" s="9" t="s">
        <v>20</v>
      </c>
      <c r="L2" s="15" t="s">
        <v>24</v>
      </c>
      <c r="M2" s="9" t="s">
        <v>25</v>
      </c>
      <c r="N2" s="9"/>
      <c r="O2" s="9"/>
      <c r="P2" s="9" t="s">
        <v>26</v>
      </c>
      <c r="Q2" s="9"/>
      <c r="R2" s="9" t="str">
        <f>IFERROR(IF(LOOKUP((LEFT(P2,1)*7+MID(P2,2,1)*9+MID(P2,3,1)*10+MID(P2,4,1)*5+MID(P2,5,1)*8+MID(P2,6,1)*4+MID(P2,7,1)*2+MID(P2,8,1)+MID(P2,9,1)*6+MID(P2,10,1)*3+MID(P2,11,1)*7+MID(P2,12,1)*9+MID(P2,13,1)*10+MID(P2,14,1)*5+MID(P2,15,1)*8+MID(P2,16,1)*4+MID(P2,17,1)*2)-ROUNDDOWN((LEFT(P2,1)*7+MID(P2,2,1)*9+MID(P2,3,1)*10+MID(P2,4,1)*5+MID(P2,5,1)*8+MID(P2,6,1)*4+MID(P2,7,1)*2+MID(P2,8,1)+MID(P2,9,1)*6+MID(P2,10,1)*3+MID(P2,11,1)*7+MID(P2,12,1)*9+MID(P2,13,1)*10+MID(P2,14,1)*5+MID(P2,15,1)*8+MID(P2,16,1)*4+MID(P2,17,1)*2)/11,0)*11,{0,1,2,3,4,5,6,7,8,9,10},{"1","0","x","9","8","7","6","5","4","3","2"})=RIGHT(P2,1),"通过","未通过"),"")</f>
        <v>通过</v>
      </c>
    </row>
    <row r="3" ht="21.95" customHeight="1" spans="1:18">
      <c r="A3" s="8">
        <v>2</v>
      </c>
      <c r="B3" s="9" t="s">
        <v>27</v>
      </c>
      <c r="C3" s="9" t="s">
        <v>28</v>
      </c>
      <c r="D3" s="12" t="s">
        <v>29</v>
      </c>
      <c r="E3" s="9" t="s">
        <v>21</v>
      </c>
      <c r="F3" s="10" t="s">
        <v>30</v>
      </c>
      <c r="G3" s="9" t="str">
        <f t="shared" si="0"/>
        <v>98418</v>
      </c>
      <c r="H3" s="9" t="s">
        <v>31</v>
      </c>
      <c r="I3" s="9" t="str">
        <f t="shared" si="1"/>
        <v>19810729</v>
      </c>
      <c r="J3" s="9" t="str">
        <f t="shared" si="2"/>
        <v>男</v>
      </c>
      <c r="K3" s="9" t="s">
        <v>29</v>
      </c>
      <c r="L3" s="15" t="s">
        <v>24</v>
      </c>
      <c r="M3" s="9" t="s">
        <v>25</v>
      </c>
      <c r="N3" s="9"/>
      <c r="O3" s="9"/>
      <c r="P3" s="9" t="s">
        <v>32</v>
      </c>
      <c r="Q3" s="9"/>
      <c r="R3" s="9" t="str">
        <f>IFERROR(IF(LOOKUP((LEFT(P3,1)*7+MID(P3,2,1)*9+MID(P3,3,1)*10+MID(P3,4,1)*5+MID(P3,5,1)*8+MID(P3,6,1)*4+MID(P3,7,1)*2+MID(P3,8,1)+MID(P3,9,1)*6+MID(P3,10,1)*3+MID(P3,11,1)*7+MID(P3,12,1)*9+MID(P3,13,1)*10+MID(P3,14,1)*5+MID(P3,15,1)*8+MID(P3,16,1)*4+MID(P3,17,1)*2)-ROUNDDOWN((LEFT(P3,1)*7+MID(P3,2,1)*9+MID(P3,3,1)*10+MID(P3,4,1)*5+MID(P3,5,1)*8+MID(P3,6,1)*4+MID(P3,7,1)*2+MID(P3,8,1)+MID(P3,9,1)*6+MID(P3,10,1)*3+MID(P3,11,1)*7+MID(P3,12,1)*9+MID(P3,13,1)*10+MID(P3,14,1)*5+MID(P3,15,1)*8+MID(P3,16,1)*4+MID(P3,17,1)*2)/11,0)*11,{0,1,2,3,4,5,6,7,8,9,10},{"1","0","x","9","8","7","6","5","4","3","2"})=RIGHT(P3,1),"通过","未通过"),"")</f>
        <v>通过</v>
      </c>
    </row>
    <row r="4" ht="21.95" customHeight="1" spans="1:18">
      <c r="A4" s="8">
        <v>3</v>
      </c>
      <c r="B4" s="9" t="s">
        <v>33</v>
      </c>
      <c r="C4" s="9" t="s">
        <v>34</v>
      </c>
      <c r="D4" s="12" t="s">
        <v>35</v>
      </c>
      <c r="E4" s="9" t="s">
        <v>21</v>
      </c>
      <c r="F4" s="10" t="s">
        <v>36</v>
      </c>
      <c r="G4" s="9" t="str">
        <f t="shared" si="0"/>
        <v>43612</v>
      </c>
      <c r="H4" s="9" t="s">
        <v>37</v>
      </c>
      <c r="I4" s="9" t="str">
        <f t="shared" si="1"/>
        <v>19780404</v>
      </c>
      <c r="J4" s="9" t="str">
        <f t="shared" si="2"/>
        <v>男</v>
      </c>
      <c r="K4" s="9" t="s">
        <v>35</v>
      </c>
      <c r="L4" s="15" t="s">
        <v>24</v>
      </c>
      <c r="M4" s="9" t="s">
        <v>25</v>
      </c>
      <c r="N4" s="9"/>
      <c r="O4" s="9"/>
      <c r="P4" s="9" t="s">
        <v>38</v>
      </c>
      <c r="Q4" s="9"/>
      <c r="R4" s="9" t="str">
        <f>IFERROR(IF(LOOKUP((LEFT(P4,1)*7+MID(P4,2,1)*9+MID(P4,3,1)*10+MID(P4,4,1)*5+MID(P4,5,1)*8+MID(P4,6,1)*4+MID(P4,7,1)*2+MID(P4,8,1)+MID(P4,9,1)*6+MID(P4,10,1)*3+MID(P4,11,1)*7+MID(P4,12,1)*9+MID(P4,13,1)*10+MID(P4,14,1)*5+MID(P4,15,1)*8+MID(P4,16,1)*4+MID(P4,17,1)*2)-ROUNDDOWN((LEFT(P4,1)*7+MID(P4,2,1)*9+MID(P4,3,1)*10+MID(P4,4,1)*5+MID(P4,5,1)*8+MID(P4,6,1)*4+MID(P4,7,1)*2+MID(P4,8,1)+MID(P4,9,1)*6+MID(P4,10,1)*3+MID(P4,11,1)*7+MID(P4,12,1)*9+MID(P4,13,1)*10+MID(P4,14,1)*5+MID(P4,15,1)*8+MID(P4,16,1)*4+MID(P4,17,1)*2)/11,0)*11,{0,1,2,3,4,5,6,7,8,9,10},{"1","0","x","9","8","7","6","5","4","3","2"})=RIGHT(P4,1),"通过","未通过"),"")</f>
        <v>通过</v>
      </c>
    </row>
    <row r="5" ht="21.95" customHeight="1" spans="1:18">
      <c r="A5" s="8">
        <v>4</v>
      </c>
      <c r="B5" s="9" t="s">
        <v>39</v>
      </c>
      <c r="C5" s="9" t="s">
        <v>40</v>
      </c>
      <c r="D5" s="12" t="s">
        <v>41</v>
      </c>
      <c r="E5" s="9" t="s">
        <v>21</v>
      </c>
      <c r="F5" s="10" t="s">
        <v>42</v>
      </c>
      <c r="G5" s="9" t="str">
        <f t="shared" si="0"/>
        <v>33417</v>
      </c>
      <c r="H5" s="9" t="s">
        <v>43</v>
      </c>
      <c r="I5" s="9" t="str">
        <f t="shared" si="1"/>
        <v>19790423</v>
      </c>
      <c r="J5" s="9" t="str">
        <f t="shared" si="2"/>
        <v>男</v>
      </c>
      <c r="K5" s="9" t="s">
        <v>41</v>
      </c>
      <c r="L5" s="15" t="s">
        <v>24</v>
      </c>
      <c r="M5" s="9" t="s">
        <v>25</v>
      </c>
      <c r="N5" s="9"/>
      <c r="O5" s="9"/>
      <c r="P5" s="9" t="s">
        <v>44</v>
      </c>
      <c r="Q5" s="9"/>
      <c r="R5" s="9" t="str">
        <f>IFERROR(IF(LOOKUP((LEFT(P5,1)*7+MID(P5,2,1)*9+MID(P5,3,1)*10+MID(P5,4,1)*5+MID(P5,5,1)*8+MID(P5,6,1)*4+MID(P5,7,1)*2+MID(P5,8,1)+MID(P5,9,1)*6+MID(P5,10,1)*3+MID(P5,11,1)*7+MID(P5,12,1)*9+MID(P5,13,1)*10+MID(P5,14,1)*5+MID(P5,15,1)*8+MID(P5,16,1)*4+MID(P5,17,1)*2)-ROUNDDOWN((LEFT(P5,1)*7+MID(P5,2,1)*9+MID(P5,3,1)*10+MID(P5,4,1)*5+MID(P5,5,1)*8+MID(P5,6,1)*4+MID(P5,7,1)*2+MID(P5,8,1)+MID(P5,9,1)*6+MID(P5,10,1)*3+MID(P5,11,1)*7+MID(P5,12,1)*9+MID(P5,13,1)*10+MID(P5,14,1)*5+MID(P5,15,1)*8+MID(P5,16,1)*4+MID(P5,17,1)*2)/11,0)*11,{0,1,2,3,4,5,6,7,8,9,10},{"1","0","x","9","8","7","6","5","4","3","2"})=RIGHT(P5,1),"通过","未通过"),"")</f>
        <v>通过</v>
      </c>
    </row>
    <row r="6" ht="21.95" customHeight="1" spans="1:18">
      <c r="A6" s="8">
        <v>5</v>
      </c>
      <c r="B6" s="9" t="s">
        <v>45</v>
      </c>
      <c r="C6" s="9" t="s">
        <v>46</v>
      </c>
      <c r="D6" s="12" t="s">
        <v>47</v>
      </c>
      <c r="E6" s="9" t="s">
        <v>21</v>
      </c>
      <c r="F6" s="10" t="s">
        <v>48</v>
      </c>
      <c r="G6" s="9" t="str">
        <f t="shared" si="0"/>
        <v>14038</v>
      </c>
      <c r="H6" s="9" t="s">
        <v>49</v>
      </c>
      <c r="I6" s="9" t="str">
        <f t="shared" si="1"/>
        <v>19891221</v>
      </c>
      <c r="J6" s="9" t="str">
        <f t="shared" si="2"/>
        <v>男</v>
      </c>
      <c r="K6" s="9" t="s">
        <v>47</v>
      </c>
      <c r="L6" s="15" t="s">
        <v>24</v>
      </c>
      <c r="M6" s="9" t="s">
        <v>25</v>
      </c>
      <c r="N6" s="9"/>
      <c r="O6" s="9"/>
      <c r="P6" s="9" t="s">
        <v>50</v>
      </c>
      <c r="Q6" s="9"/>
      <c r="R6" s="9" t="str">
        <f>IFERROR(IF(LOOKUP((LEFT(P6,1)*7+MID(P6,2,1)*9+MID(P6,3,1)*10+MID(P6,4,1)*5+MID(P6,5,1)*8+MID(P6,6,1)*4+MID(P6,7,1)*2+MID(P6,8,1)+MID(P6,9,1)*6+MID(P6,10,1)*3+MID(P6,11,1)*7+MID(P6,12,1)*9+MID(P6,13,1)*10+MID(P6,14,1)*5+MID(P6,15,1)*8+MID(P6,16,1)*4+MID(P6,17,1)*2)-ROUNDDOWN((LEFT(P6,1)*7+MID(P6,2,1)*9+MID(P6,3,1)*10+MID(P6,4,1)*5+MID(P6,5,1)*8+MID(P6,6,1)*4+MID(P6,7,1)*2+MID(P6,8,1)+MID(P6,9,1)*6+MID(P6,10,1)*3+MID(P6,11,1)*7+MID(P6,12,1)*9+MID(P6,13,1)*10+MID(P6,14,1)*5+MID(P6,15,1)*8+MID(P6,16,1)*4+MID(P6,17,1)*2)/11,0)*11,{0,1,2,3,4,5,6,7,8,9,10},{"1","0","x","9","8","7","6","5","4","3","2"})=RIGHT(P6,1),"通过","未通过"),"")</f>
        <v>通过</v>
      </c>
    </row>
    <row r="7" ht="21.95" customHeight="1" spans="1:18">
      <c r="A7" s="8">
        <v>6</v>
      </c>
      <c r="B7" s="9" t="s">
        <v>51</v>
      </c>
      <c r="C7" s="9" t="s">
        <v>52</v>
      </c>
      <c r="D7" s="12" t="s">
        <v>53</v>
      </c>
      <c r="E7" s="9" t="s">
        <v>21</v>
      </c>
      <c r="F7" s="10" t="s">
        <v>54</v>
      </c>
      <c r="G7" s="9" t="str">
        <f t="shared" si="0"/>
        <v>30349</v>
      </c>
      <c r="H7" s="9" t="s">
        <v>55</v>
      </c>
      <c r="I7" s="9" t="str">
        <f t="shared" si="1"/>
        <v>19730703</v>
      </c>
      <c r="J7" s="9" t="str">
        <f t="shared" si="2"/>
        <v>女</v>
      </c>
      <c r="K7" s="9" t="s">
        <v>53</v>
      </c>
      <c r="L7" s="15" t="s">
        <v>24</v>
      </c>
      <c r="M7" s="9" t="s">
        <v>25</v>
      </c>
      <c r="N7" s="9"/>
      <c r="O7" s="9"/>
      <c r="P7" s="9" t="s">
        <v>56</v>
      </c>
      <c r="Q7" s="9"/>
      <c r="R7" s="9" t="str">
        <f>IFERROR(IF(LOOKUP((LEFT(P7,1)*7+MID(P7,2,1)*9+MID(P7,3,1)*10+MID(P7,4,1)*5+MID(P7,5,1)*8+MID(P7,6,1)*4+MID(P7,7,1)*2+MID(P7,8,1)+MID(P7,9,1)*6+MID(P7,10,1)*3+MID(P7,11,1)*7+MID(P7,12,1)*9+MID(P7,13,1)*10+MID(P7,14,1)*5+MID(P7,15,1)*8+MID(P7,16,1)*4+MID(P7,17,1)*2)-ROUNDDOWN((LEFT(P7,1)*7+MID(P7,2,1)*9+MID(P7,3,1)*10+MID(P7,4,1)*5+MID(P7,5,1)*8+MID(P7,6,1)*4+MID(P7,7,1)*2+MID(P7,8,1)+MID(P7,9,1)*6+MID(P7,10,1)*3+MID(P7,11,1)*7+MID(P7,12,1)*9+MID(P7,13,1)*10+MID(P7,14,1)*5+MID(P7,15,1)*8+MID(P7,16,1)*4+MID(P7,17,1)*2)/11,0)*11,{0,1,2,3,4,5,6,7,8,9,10},{"1","0","x","9","8","7","6","5","4","3","2"})=RIGHT(P7,1),"通过","未通过"),"")</f>
        <v>通过</v>
      </c>
    </row>
    <row r="8" ht="21.95" customHeight="1" spans="1:18">
      <c r="A8" s="8">
        <v>7</v>
      </c>
      <c r="B8" s="9" t="s">
        <v>57</v>
      </c>
      <c r="C8" s="9" t="s">
        <v>58</v>
      </c>
      <c r="D8" s="12" t="s">
        <v>59</v>
      </c>
      <c r="E8" s="9" t="s">
        <v>21</v>
      </c>
      <c r="F8" s="10" t="s">
        <v>60</v>
      </c>
      <c r="G8" s="9" t="str">
        <f t="shared" si="0"/>
        <v>10710</v>
      </c>
      <c r="H8" s="9" t="s">
        <v>61</v>
      </c>
      <c r="I8" s="9" t="str">
        <f t="shared" si="1"/>
        <v>19880811</v>
      </c>
      <c r="J8" s="9" t="str">
        <f t="shared" si="2"/>
        <v>男</v>
      </c>
      <c r="K8" s="9" t="s">
        <v>59</v>
      </c>
      <c r="L8" s="15" t="s">
        <v>24</v>
      </c>
      <c r="M8" s="9" t="s">
        <v>25</v>
      </c>
      <c r="N8" s="9"/>
      <c r="O8" s="9"/>
      <c r="P8" s="9" t="s">
        <v>62</v>
      </c>
      <c r="Q8" s="9"/>
      <c r="R8" s="9" t="str">
        <f>IFERROR(IF(LOOKUP((LEFT(P8,1)*7+MID(P8,2,1)*9+MID(P8,3,1)*10+MID(P8,4,1)*5+MID(P8,5,1)*8+MID(P8,6,1)*4+MID(P8,7,1)*2+MID(P8,8,1)+MID(P8,9,1)*6+MID(P8,10,1)*3+MID(P8,11,1)*7+MID(P8,12,1)*9+MID(P8,13,1)*10+MID(P8,14,1)*5+MID(P8,15,1)*8+MID(P8,16,1)*4+MID(P8,17,1)*2)-ROUNDDOWN((LEFT(P8,1)*7+MID(P8,2,1)*9+MID(P8,3,1)*10+MID(P8,4,1)*5+MID(P8,5,1)*8+MID(P8,6,1)*4+MID(P8,7,1)*2+MID(P8,8,1)+MID(P8,9,1)*6+MID(P8,10,1)*3+MID(P8,11,1)*7+MID(P8,12,1)*9+MID(P8,13,1)*10+MID(P8,14,1)*5+MID(P8,15,1)*8+MID(P8,16,1)*4+MID(P8,17,1)*2)/11,0)*11,{0,1,2,3,4,5,6,7,8,9,10},{"1","0","x","9","8","7","6","5","4","3","2"})=RIGHT(P8,1),"通过","未通过"),"")</f>
        <v>通过</v>
      </c>
    </row>
    <row r="9" ht="21.95" customHeight="1" spans="1:18">
      <c r="A9" s="8">
        <v>8</v>
      </c>
      <c r="B9" s="9" t="s">
        <v>63</v>
      </c>
      <c r="C9" s="9" t="s">
        <v>64</v>
      </c>
      <c r="D9" s="12" t="s">
        <v>65</v>
      </c>
      <c r="E9" s="9" t="s">
        <v>21</v>
      </c>
      <c r="F9" s="10" t="s">
        <v>66</v>
      </c>
      <c r="G9" s="9" t="str">
        <f t="shared" si="0"/>
        <v>31049</v>
      </c>
      <c r="H9" s="9" t="s">
        <v>67</v>
      </c>
      <c r="I9" s="9" t="str">
        <f t="shared" si="1"/>
        <v>19820213</v>
      </c>
      <c r="J9" s="9" t="str">
        <f t="shared" si="2"/>
        <v>女</v>
      </c>
      <c r="K9" s="9" t="s">
        <v>65</v>
      </c>
      <c r="L9" s="15" t="s">
        <v>24</v>
      </c>
      <c r="M9" s="9" t="s">
        <v>25</v>
      </c>
      <c r="N9" s="9"/>
      <c r="O9" s="9"/>
      <c r="P9" s="9" t="s">
        <v>68</v>
      </c>
      <c r="Q9" s="9"/>
      <c r="R9" s="9" t="str">
        <f>IFERROR(IF(LOOKUP((LEFT(P9,1)*7+MID(P9,2,1)*9+MID(P9,3,1)*10+MID(P9,4,1)*5+MID(P9,5,1)*8+MID(P9,6,1)*4+MID(P9,7,1)*2+MID(P9,8,1)+MID(P9,9,1)*6+MID(P9,10,1)*3+MID(P9,11,1)*7+MID(P9,12,1)*9+MID(P9,13,1)*10+MID(P9,14,1)*5+MID(P9,15,1)*8+MID(P9,16,1)*4+MID(P9,17,1)*2)-ROUNDDOWN((LEFT(P9,1)*7+MID(P9,2,1)*9+MID(P9,3,1)*10+MID(P9,4,1)*5+MID(P9,5,1)*8+MID(P9,6,1)*4+MID(P9,7,1)*2+MID(P9,8,1)+MID(P9,9,1)*6+MID(P9,10,1)*3+MID(P9,11,1)*7+MID(P9,12,1)*9+MID(P9,13,1)*10+MID(P9,14,1)*5+MID(P9,15,1)*8+MID(P9,16,1)*4+MID(P9,17,1)*2)/11,0)*11,{0,1,2,3,4,5,6,7,8,9,10},{"1","0","x","9","8","7","6","5","4","3","2"})=RIGHT(P9,1),"通过","未通过"),"")</f>
        <v>通过</v>
      </c>
    </row>
    <row r="10" ht="21.95" customHeight="1" spans="1:18">
      <c r="A10" s="8">
        <v>9</v>
      </c>
      <c r="B10" s="9" t="s">
        <v>69</v>
      </c>
      <c r="C10" s="9" t="s">
        <v>70</v>
      </c>
      <c r="D10" s="12" t="s">
        <v>71</v>
      </c>
      <c r="E10" s="9" t="s">
        <v>21</v>
      </c>
      <c r="F10" s="10" t="s">
        <v>72</v>
      </c>
      <c r="G10" s="9" t="str">
        <f t="shared" si="0"/>
        <v>92155</v>
      </c>
      <c r="H10" s="9" t="s">
        <v>73</v>
      </c>
      <c r="I10" s="9" t="str">
        <f t="shared" si="1"/>
        <v>19811119</v>
      </c>
      <c r="J10" s="9" t="str">
        <f t="shared" si="2"/>
        <v>男</v>
      </c>
      <c r="K10" s="9" t="s">
        <v>71</v>
      </c>
      <c r="L10" s="15" t="s">
        <v>24</v>
      </c>
      <c r="M10" s="9" t="s">
        <v>25</v>
      </c>
      <c r="N10" s="9"/>
      <c r="O10" s="9"/>
      <c r="P10" s="9" t="s">
        <v>74</v>
      </c>
      <c r="Q10" s="9"/>
      <c r="R10" s="9" t="str">
        <f>IFERROR(IF(LOOKUP((LEFT(P10,1)*7+MID(P10,2,1)*9+MID(P10,3,1)*10+MID(P10,4,1)*5+MID(P10,5,1)*8+MID(P10,6,1)*4+MID(P10,7,1)*2+MID(P10,8,1)+MID(P10,9,1)*6+MID(P10,10,1)*3+MID(P10,11,1)*7+MID(P10,12,1)*9+MID(P10,13,1)*10+MID(P10,14,1)*5+MID(P10,15,1)*8+MID(P10,16,1)*4+MID(P10,17,1)*2)-ROUNDDOWN((LEFT(P10,1)*7+MID(P10,2,1)*9+MID(P10,3,1)*10+MID(P10,4,1)*5+MID(P10,5,1)*8+MID(P10,6,1)*4+MID(P10,7,1)*2+MID(P10,8,1)+MID(P10,9,1)*6+MID(P10,10,1)*3+MID(P10,11,1)*7+MID(P10,12,1)*9+MID(P10,13,1)*10+MID(P10,14,1)*5+MID(P10,15,1)*8+MID(P10,16,1)*4+MID(P10,17,1)*2)/11,0)*11,{0,1,2,3,4,5,6,7,8,9,10},{"1","0","x","9","8","7","6","5","4","3","2"})=RIGHT(P10,1),"通过","未通过"),"")</f>
        <v>通过</v>
      </c>
    </row>
    <row r="11" ht="21.95" customHeight="1" spans="1:18">
      <c r="A11" s="8">
        <v>10</v>
      </c>
      <c r="B11" s="9" t="s">
        <v>75</v>
      </c>
      <c r="C11" s="9" t="s">
        <v>76</v>
      </c>
      <c r="D11" s="12" t="s">
        <v>77</v>
      </c>
      <c r="E11" s="9" t="s">
        <v>21</v>
      </c>
      <c r="F11" s="10" t="s">
        <v>78</v>
      </c>
      <c r="G11" s="9" t="str">
        <f t="shared" si="0"/>
        <v>20229</v>
      </c>
      <c r="H11" s="9" t="s">
        <v>79</v>
      </c>
      <c r="I11" s="9" t="str">
        <f t="shared" si="1"/>
        <v>19840602</v>
      </c>
      <c r="J11" s="9" t="str">
        <f t="shared" si="2"/>
        <v>女</v>
      </c>
      <c r="K11" s="9" t="s">
        <v>77</v>
      </c>
      <c r="L11" s="15" t="s">
        <v>24</v>
      </c>
      <c r="M11" s="9" t="s">
        <v>25</v>
      </c>
      <c r="N11" s="9"/>
      <c r="O11" s="9"/>
      <c r="P11" s="9" t="s">
        <v>80</v>
      </c>
      <c r="Q11" s="9"/>
      <c r="R11" s="9" t="str">
        <f>IFERROR(IF(LOOKUP((LEFT(P11,1)*7+MID(P11,2,1)*9+MID(P11,3,1)*10+MID(P11,4,1)*5+MID(P11,5,1)*8+MID(P11,6,1)*4+MID(P11,7,1)*2+MID(P11,8,1)+MID(P11,9,1)*6+MID(P11,10,1)*3+MID(P11,11,1)*7+MID(P11,12,1)*9+MID(P11,13,1)*10+MID(P11,14,1)*5+MID(P11,15,1)*8+MID(P11,16,1)*4+MID(P11,17,1)*2)-ROUNDDOWN((LEFT(P11,1)*7+MID(P11,2,1)*9+MID(P11,3,1)*10+MID(P11,4,1)*5+MID(P11,5,1)*8+MID(P11,6,1)*4+MID(P11,7,1)*2+MID(P11,8,1)+MID(P11,9,1)*6+MID(P11,10,1)*3+MID(P11,11,1)*7+MID(P11,12,1)*9+MID(P11,13,1)*10+MID(P11,14,1)*5+MID(P11,15,1)*8+MID(P11,16,1)*4+MID(P11,17,1)*2)/11,0)*11,{0,1,2,3,4,5,6,7,8,9,10},{"1","0","x","9","8","7","6","5","4","3","2"})=RIGHT(P11,1),"通过","未通过"),"")</f>
        <v>通过</v>
      </c>
    </row>
    <row r="12" ht="21.95" customHeight="1" spans="1:18">
      <c r="A12" s="8">
        <v>11</v>
      </c>
      <c r="B12" s="9" t="s">
        <v>81</v>
      </c>
      <c r="C12" s="9" t="s">
        <v>82</v>
      </c>
      <c r="D12" s="12" t="s">
        <v>83</v>
      </c>
      <c r="E12" s="9" t="s">
        <v>21</v>
      </c>
      <c r="F12" s="10" t="s">
        <v>84</v>
      </c>
      <c r="G12" s="9" t="str">
        <f t="shared" si="0"/>
        <v>90012</v>
      </c>
      <c r="H12" s="9" t="s">
        <v>85</v>
      </c>
      <c r="I12" s="9" t="str">
        <f t="shared" si="1"/>
        <v>19840609</v>
      </c>
      <c r="J12" s="9" t="str">
        <f t="shared" si="2"/>
        <v>男</v>
      </c>
      <c r="K12" s="9" t="s">
        <v>83</v>
      </c>
      <c r="L12" s="15" t="s">
        <v>24</v>
      </c>
      <c r="M12" s="9" t="s">
        <v>25</v>
      </c>
      <c r="N12" s="9"/>
      <c r="O12" s="9"/>
      <c r="P12" s="9" t="s">
        <v>86</v>
      </c>
      <c r="Q12" s="9"/>
      <c r="R12" s="9" t="str">
        <f>IFERROR(IF(LOOKUP((LEFT(P12,1)*7+MID(P12,2,1)*9+MID(P12,3,1)*10+MID(P12,4,1)*5+MID(P12,5,1)*8+MID(P12,6,1)*4+MID(P12,7,1)*2+MID(P12,8,1)+MID(P12,9,1)*6+MID(P12,10,1)*3+MID(P12,11,1)*7+MID(P12,12,1)*9+MID(P12,13,1)*10+MID(P12,14,1)*5+MID(P12,15,1)*8+MID(P12,16,1)*4+MID(P12,17,1)*2)-ROUNDDOWN((LEFT(P12,1)*7+MID(P12,2,1)*9+MID(P12,3,1)*10+MID(P12,4,1)*5+MID(P12,5,1)*8+MID(P12,6,1)*4+MID(P12,7,1)*2+MID(P12,8,1)+MID(P12,9,1)*6+MID(P12,10,1)*3+MID(P12,11,1)*7+MID(P12,12,1)*9+MID(P12,13,1)*10+MID(P12,14,1)*5+MID(P12,15,1)*8+MID(P12,16,1)*4+MID(P12,17,1)*2)/11,0)*11,{0,1,2,3,4,5,6,7,8,9,10},{"1","0","x","9","8","7","6","5","4","3","2"})=RIGHT(P12,1),"通过","未通过"),"")</f>
        <v>通过</v>
      </c>
    </row>
    <row r="13" ht="21.95" customHeight="1" spans="1:18">
      <c r="A13" s="8">
        <v>12</v>
      </c>
      <c r="B13" s="9" t="s">
        <v>87</v>
      </c>
      <c r="C13" s="9" t="s">
        <v>88</v>
      </c>
      <c r="D13" s="12" t="s">
        <v>89</v>
      </c>
      <c r="E13" s="9" t="s">
        <v>21</v>
      </c>
      <c r="F13" s="10" t="s">
        <v>90</v>
      </c>
      <c r="G13" s="9" t="str">
        <f t="shared" si="0"/>
        <v>45129</v>
      </c>
      <c r="H13" s="9" t="s">
        <v>91</v>
      </c>
      <c r="I13" s="9" t="str">
        <f t="shared" si="1"/>
        <v>19721024</v>
      </c>
      <c r="J13" s="9" t="str">
        <f t="shared" si="2"/>
        <v>女</v>
      </c>
      <c r="K13" s="9" t="s">
        <v>89</v>
      </c>
      <c r="L13" s="15" t="s">
        <v>24</v>
      </c>
      <c r="M13" s="9" t="s">
        <v>25</v>
      </c>
      <c r="N13" s="9"/>
      <c r="O13" s="9"/>
      <c r="P13" s="9" t="s">
        <v>92</v>
      </c>
      <c r="Q13" s="9"/>
      <c r="R13" s="9" t="str">
        <f>IFERROR(IF(LOOKUP((LEFT(P13,1)*7+MID(P13,2,1)*9+MID(P13,3,1)*10+MID(P13,4,1)*5+MID(P13,5,1)*8+MID(P13,6,1)*4+MID(P13,7,1)*2+MID(P13,8,1)+MID(P13,9,1)*6+MID(P13,10,1)*3+MID(P13,11,1)*7+MID(P13,12,1)*9+MID(P13,13,1)*10+MID(P13,14,1)*5+MID(P13,15,1)*8+MID(P13,16,1)*4+MID(P13,17,1)*2)-ROUNDDOWN((LEFT(P13,1)*7+MID(P13,2,1)*9+MID(P13,3,1)*10+MID(P13,4,1)*5+MID(P13,5,1)*8+MID(P13,6,1)*4+MID(P13,7,1)*2+MID(P13,8,1)+MID(P13,9,1)*6+MID(P13,10,1)*3+MID(P13,11,1)*7+MID(P13,12,1)*9+MID(P13,13,1)*10+MID(P13,14,1)*5+MID(P13,15,1)*8+MID(P13,16,1)*4+MID(P13,17,1)*2)/11,0)*11,{0,1,2,3,4,5,6,7,8,9,10},{"1","0","x","9","8","7","6","5","4","3","2"})=RIGHT(P13,1),"通过","未通过"),"")</f>
        <v>通过</v>
      </c>
    </row>
    <row r="14" ht="21.95" customHeight="1" spans="1:18">
      <c r="A14" s="8">
        <v>13</v>
      </c>
      <c r="B14" s="9" t="s">
        <v>93</v>
      </c>
      <c r="C14" s="9" t="s">
        <v>94</v>
      </c>
      <c r="D14" s="12" t="s">
        <v>95</v>
      </c>
      <c r="E14" s="9" t="s">
        <v>21</v>
      </c>
      <c r="F14" s="10" t="s">
        <v>96</v>
      </c>
      <c r="G14" s="9" t="str">
        <f t="shared" si="0"/>
        <v>83714</v>
      </c>
      <c r="H14" s="9" t="s">
        <v>97</v>
      </c>
      <c r="I14" s="9" t="str">
        <f t="shared" si="1"/>
        <v>19830428</v>
      </c>
      <c r="J14" s="9" t="str">
        <f t="shared" si="2"/>
        <v>男</v>
      </c>
      <c r="K14" s="9" t="s">
        <v>95</v>
      </c>
      <c r="L14" s="15" t="s">
        <v>24</v>
      </c>
      <c r="M14" s="9" t="s">
        <v>25</v>
      </c>
      <c r="N14" s="9"/>
      <c r="O14" s="9"/>
      <c r="P14" s="9" t="s">
        <v>98</v>
      </c>
      <c r="Q14" s="9"/>
      <c r="R14" s="9" t="str">
        <f>IFERROR(IF(LOOKUP((LEFT(P14,1)*7+MID(P14,2,1)*9+MID(P14,3,1)*10+MID(P14,4,1)*5+MID(P14,5,1)*8+MID(P14,6,1)*4+MID(P14,7,1)*2+MID(P14,8,1)+MID(P14,9,1)*6+MID(P14,10,1)*3+MID(P14,11,1)*7+MID(P14,12,1)*9+MID(P14,13,1)*10+MID(P14,14,1)*5+MID(P14,15,1)*8+MID(P14,16,1)*4+MID(P14,17,1)*2)-ROUNDDOWN((LEFT(P14,1)*7+MID(P14,2,1)*9+MID(P14,3,1)*10+MID(P14,4,1)*5+MID(P14,5,1)*8+MID(P14,6,1)*4+MID(P14,7,1)*2+MID(P14,8,1)+MID(P14,9,1)*6+MID(P14,10,1)*3+MID(P14,11,1)*7+MID(P14,12,1)*9+MID(P14,13,1)*10+MID(P14,14,1)*5+MID(P14,15,1)*8+MID(P14,16,1)*4+MID(P14,17,1)*2)/11,0)*11,{0,1,2,3,4,5,6,7,8,9,10},{"1","0","x","9","8","7","6","5","4","3","2"})=RIGHT(P14,1),"通过","未通过"),"")</f>
        <v>通过</v>
      </c>
    </row>
    <row r="15" ht="21.95" customHeight="1" spans="1:18">
      <c r="A15" s="8">
        <v>14</v>
      </c>
      <c r="B15" s="9" t="s">
        <v>99</v>
      </c>
      <c r="C15" s="9" t="s">
        <v>100</v>
      </c>
      <c r="D15" s="12" t="s">
        <v>101</v>
      </c>
      <c r="E15" s="9" t="s">
        <v>21</v>
      </c>
      <c r="F15" s="10" t="s">
        <v>102</v>
      </c>
      <c r="G15" s="9" t="str">
        <f t="shared" si="0"/>
        <v>67426</v>
      </c>
      <c r="H15" s="9" t="s">
        <v>103</v>
      </c>
      <c r="I15" s="9" t="str">
        <f t="shared" si="1"/>
        <v>19830516</v>
      </c>
      <c r="J15" s="9" t="str">
        <f t="shared" si="2"/>
        <v>女</v>
      </c>
      <c r="K15" s="9" t="s">
        <v>101</v>
      </c>
      <c r="L15" s="15" t="s">
        <v>24</v>
      </c>
      <c r="M15" s="9" t="s">
        <v>25</v>
      </c>
      <c r="N15" s="9"/>
      <c r="O15" s="9"/>
      <c r="P15" s="9" t="s">
        <v>104</v>
      </c>
      <c r="Q15" s="9"/>
      <c r="R15" s="9" t="str">
        <f>IFERROR(IF(LOOKUP((LEFT(P15,1)*7+MID(P15,2,1)*9+MID(P15,3,1)*10+MID(P15,4,1)*5+MID(P15,5,1)*8+MID(P15,6,1)*4+MID(P15,7,1)*2+MID(P15,8,1)+MID(P15,9,1)*6+MID(P15,10,1)*3+MID(P15,11,1)*7+MID(P15,12,1)*9+MID(P15,13,1)*10+MID(P15,14,1)*5+MID(P15,15,1)*8+MID(P15,16,1)*4+MID(P15,17,1)*2)-ROUNDDOWN((LEFT(P15,1)*7+MID(P15,2,1)*9+MID(P15,3,1)*10+MID(P15,4,1)*5+MID(P15,5,1)*8+MID(P15,6,1)*4+MID(P15,7,1)*2+MID(P15,8,1)+MID(P15,9,1)*6+MID(P15,10,1)*3+MID(P15,11,1)*7+MID(P15,12,1)*9+MID(P15,13,1)*10+MID(P15,14,1)*5+MID(P15,15,1)*8+MID(P15,16,1)*4+MID(P15,17,1)*2)/11,0)*11,{0,1,2,3,4,5,6,7,8,9,10},{"1","0","x","9","8","7","6","5","4","3","2"})=RIGHT(P15,1),"通过","未通过"),"")</f>
        <v>通过</v>
      </c>
    </row>
    <row r="16" ht="21.95" customHeight="1" spans="1:18">
      <c r="A16" s="8">
        <v>15</v>
      </c>
      <c r="B16" s="9" t="s">
        <v>105</v>
      </c>
      <c r="C16" s="9" t="s">
        <v>106</v>
      </c>
      <c r="D16" s="12" t="s">
        <v>107</v>
      </c>
      <c r="E16" s="9" t="s">
        <v>21</v>
      </c>
      <c r="F16" s="10" t="s">
        <v>108</v>
      </c>
      <c r="G16" s="9" t="str">
        <f t="shared" si="0"/>
        <v>26424</v>
      </c>
      <c r="H16" s="9" t="s">
        <v>109</v>
      </c>
      <c r="I16" s="9" t="str">
        <f t="shared" si="1"/>
        <v>19801122</v>
      </c>
      <c r="J16" s="9" t="str">
        <f t="shared" si="2"/>
        <v>女</v>
      </c>
      <c r="K16" s="9" t="s">
        <v>107</v>
      </c>
      <c r="L16" s="15" t="s">
        <v>24</v>
      </c>
      <c r="M16" s="9" t="s">
        <v>25</v>
      </c>
      <c r="N16" s="9"/>
      <c r="O16" s="9"/>
      <c r="P16" s="9" t="s">
        <v>110</v>
      </c>
      <c r="Q16" s="9"/>
      <c r="R16" s="9" t="str">
        <f>IFERROR(IF(LOOKUP((LEFT(P16,1)*7+MID(P16,2,1)*9+MID(P16,3,1)*10+MID(P16,4,1)*5+MID(P16,5,1)*8+MID(P16,6,1)*4+MID(P16,7,1)*2+MID(P16,8,1)+MID(P16,9,1)*6+MID(P16,10,1)*3+MID(P16,11,1)*7+MID(P16,12,1)*9+MID(P16,13,1)*10+MID(P16,14,1)*5+MID(P16,15,1)*8+MID(P16,16,1)*4+MID(P16,17,1)*2)-ROUNDDOWN((LEFT(P16,1)*7+MID(P16,2,1)*9+MID(P16,3,1)*10+MID(P16,4,1)*5+MID(P16,5,1)*8+MID(P16,6,1)*4+MID(P16,7,1)*2+MID(P16,8,1)+MID(P16,9,1)*6+MID(P16,10,1)*3+MID(P16,11,1)*7+MID(P16,12,1)*9+MID(P16,13,1)*10+MID(P16,14,1)*5+MID(P16,15,1)*8+MID(P16,16,1)*4+MID(P16,17,1)*2)/11,0)*11,{0,1,2,3,4,5,6,7,8,9,10},{"1","0","x","9","8","7","6","5","4","3","2"})=RIGHT(P16,1),"通过","未通过"),"")</f>
        <v>通过</v>
      </c>
    </row>
    <row r="17" ht="21.95" customHeight="1" spans="1:18">
      <c r="A17" s="8">
        <v>16</v>
      </c>
      <c r="B17" s="9" t="s">
        <v>111</v>
      </c>
      <c r="C17" s="9" t="s">
        <v>112</v>
      </c>
      <c r="D17" s="12" t="s">
        <v>113</v>
      </c>
      <c r="E17" s="9" t="s">
        <v>21</v>
      </c>
      <c r="F17" s="10" t="s">
        <v>114</v>
      </c>
      <c r="G17" s="9" t="str">
        <f t="shared" si="0"/>
        <v>31284</v>
      </c>
      <c r="H17" s="9" t="s">
        <v>115</v>
      </c>
      <c r="I17" s="9" t="str">
        <f t="shared" si="1"/>
        <v>19891123</v>
      </c>
      <c r="J17" s="9" t="str">
        <f t="shared" si="2"/>
        <v>女</v>
      </c>
      <c r="K17" s="9" t="s">
        <v>113</v>
      </c>
      <c r="L17" s="15" t="s">
        <v>24</v>
      </c>
      <c r="M17" s="9" t="s">
        <v>25</v>
      </c>
      <c r="N17" s="9"/>
      <c r="O17" s="9"/>
      <c r="P17" s="9" t="s">
        <v>116</v>
      </c>
      <c r="Q17" s="9"/>
      <c r="R17" s="9" t="str">
        <f>IFERROR(IF(LOOKUP((LEFT(P17,1)*7+MID(P17,2,1)*9+MID(P17,3,1)*10+MID(P17,4,1)*5+MID(P17,5,1)*8+MID(P17,6,1)*4+MID(P17,7,1)*2+MID(P17,8,1)+MID(P17,9,1)*6+MID(P17,10,1)*3+MID(P17,11,1)*7+MID(P17,12,1)*9+MID(P17,13,1)*10+MID(P17,14,1)*5+MID(P17,15,1)*8+MID(P17,16,1)*4+MID(P17,17,1)*2)-ROUNDDOWN((LEFT(P17,1)*7+MID(P17,2,1)*9+MID(P17,3,1)*10+MID(P17,4,1)*5+MID(P17,5,1)*8+MID(P17,6,1)*4+MID(P17,7,1)*2+MID(P17,8,1)+MID(P17,9,1)*6+MID(P17,10,1)*3+MID(P17,11,1)*7+MID(P17,12,1)*9+MID(P17,13,1)*10+MID(P17,14,1)*5+MID(P17,15,1)*8+MID(P17,16,1)*4+MID(P17,17,1)*2)/11,0)*11,{0,1,2,3,4,5,6,7,8,9,10},{"1","0","x","9","8","7","6","5","4","3","2"})=RIGHT(P17,1),"通过","未通过"),"")</f>
        <v>通过</v>
      </c>
    </row>
    <row r="18" ht="21.95" customHeight="1" spans="1:18">
      <c r="A18" s="8">
        <v>17</v>
      </c>
      <c r="B18" s="9" t="s">
        <v>117</v>
      </c>
      <c r="C18" s="9" t="s">
        <v>118</v>
      </c>
      <c r="D18" s="12" t="s">
        <v>119</v>
      </c>
      <c r="E18" s="9" t="s">
        <v>21</v>
      </c>
      <c r="F18" s="10" t="s">
        <v>120</v>
      </c>
      <c r="G18" s="9" t="str">
        <f t="shared" si="0"/>
        <v>20540</v>
      </c>
      <c r="H18" s="9" t="s">
        <v>121</v>
      </c>
      <c r="I18" s="9" t="str">
        <f t="shared" si="1"/>
        <v>19800722</v>
      </c>
      <c r="J18" s="9" t="str">
        <f t="shared" si="2"/>
        <v>女</v>
      </c>
      <c r="K18" s="9" t="s">
        <v>119</v>
      </c>
      <c r="L18" s="15" t="s">
        <v>24</v>
      </c>
      <c r="M18" s="9" t="s">
        <v>25</v>
      </c>
      <c r="N18" s="9"/>
      <c r="O18" s="9"/>
      <c r="P18" s="9" t="s">
        <v>122</v>
      </c>
      <c r="Q18" s="9"/>
      <c r="R18" s="9" t="str">
        <f>IFERROR(IF(LOOKUP((LEFT(P18,1)*7+MID(P18,2,1)*9+MID(P18,3,1)*10+MID(P18,4,1)*5+MID(P18,5,1)*8+MID(P18,6,1)*4+MID(P18,7,1)*2+MID(P18,8,1)+MID(P18,9,1)*6+MID(P18,10,1)*3+MID(P18,11,1)*7+MID(P18,12,1)*9+MID(P18,13,1)*10+MID(P18,14,1)*5+MID(P18,15,1)*8+MID(P18,16,1)*4+MID(P18,17,1)*2)-ROUNDDOWN((LEFT(P18,1)*7+MID(P18,2,1)*9+MID(P18,3,1)*10+MID(P18,4,1)*5+MID(P18,5,1)*8+MID(P18,6,1)*4+MID(P18,7,1)*2+MID(P18,8,1)+MID(P18,9,1)*6+MID(P18,10,1)*3+MID(P18,11,1)*7+MID(P18,12,1)*9+MID(P18,13,1)*10+MID(P18,14,1)*5+MID(P18,15,1)*8+MID(P18,16,1)*4+MID(P18,17,1)*2)/11,0)*11,{0,1,2,3,4,5,6,7,8,9,10},{"1","0","x","9","8","7","6","5","4","3","2"})=RIGHT(P18,1),"通过","未通过"),"")</f>
        <v>通过</v>
      </c>
    </row>
    <row r="19" ht="21.95" customHeight="1" spans="1:18">
      <c r="A19" s="8">
        <v>18</v>
      </c>
      <c r="B19" s="9" t="s">
        <v>123</v>
      </c>
      <c r="C19" s="9" t="s">
        <v>124</v>
      </c>
      <c r="D19" s="12" t="s">
        <v>125</v>
      </c>
      <c r="E19" s="9" t="s">
        <v>21</v>
      </c>
      <c r="F19" s="10" t="s">
        <v>126</v>
      </c>
      <c r="G19" s="9" t="str">
        <f t="shared" si="0"/>
        <v>00017</v>
      </c>
      <c r="H19" s="9" t="s">
        <v>127</v>
      </c>
      <c r="I19" s="9" t="str">
        <f t="shared" si="1"/>
        <v>19730910</v>
      </c>
      <c r="J19" s="9" t="str">
        <f t="shared" si="2"/>
        <v>男</v>
      </c>
      <c r="K19" s="9" t="s">
        <v>125</v>
      </c>
      <c r="L19" s="15" t="s">
        <v>24</v>
      </c>
      <c r="M19" s="9" t="s">
        <v>25</v>
      </c>
      <c r="N19" s="9"/>
      <c r="O19" s="9"/>
      <c r="P19" s="9" t="s">
        <v>128</v>
      </c>
      <c r="Q19" s="9"/>
      <c r="R19" s="9" t="str">
        <f>IFERROR(IF(LOOKUP((LEFT(P19,1)*7+MID(P19,2,1)*9+MID(P19,3,1)*10+MID(P19,4,1)*5+MID(P19,5,1)*8+MID(P19,6,1)*4+MID(P19,7,1)*2+MID(P19,8,1)+MID(P19,9,1)*6+MID(P19,10,1)*3+MID(P19,11,1)*7+MID(P19,12,1)*9+MID(P19,13,1)*10+MID(P19,14,1)*5+MID(P19,15,1)*8+MID(P19,16,1)*4+MID(P19,17,1)*2)-ROUNDDOWN((LEFT(P19,1)*7+MID(P19,2,1)*9+MID(P19,3,1)*10+MID(P19,4,1)*5+MID(P19,5,1)*8+MID(P19,6,1)*4+MID(P19,7,1)*2+MID(P19,8,1)+MID(P19,9,1)*6+MID(P19,10,1)*3+MID(P19,11,1)*7+MID(P19,12,1)*9+MID(P19,13,1)*10+MID(P19,14,1)*5+MID(P19,15,1)*8+MID(P19,16,1)*4+MID(P19,17,1)*2)/11,0)*11,{0,1,2,3,4,5,6,7,8,9,10},{"1","0","x","9","8","7","6","5","4","3","2"})=RIGHT(P19,1),"通过","未通过"),"")</f>
        <v>通过</v>
      </c>
    </row>
    <row r="20" ht="21.95" customHeight="1" spans="1:18">
      <c r="A20" s="8">
        <v>19</v>
      </c>
      <c r="B20" s="9" t="s">
        <v>129</v>
      </c>
      <c r="C20" s="9" t="s">
        <v>130</v>
      </c>
      <c r="D20" s="12" t="s">
        <v>131</v>
      </c>
      <c r="E20" s="9" t="s">
        <v>21</v>
      </c>
      <c r="F20" s="10" t="s">
        <v>132</v>
      </c>
      <c r="G20" s="9" t="str">
        <f t="shared" si="0"/>
        <v>3184X</v>
      </c>
      <c r="H20" s="9" t="s">
        <v>133</v>
      </c>
      <c r="I20" s="9" t="str">
        <f t="shared" si="1"/>
        <v>20000123</v>
      </c>
      <c r="J20" s="9" t="str">
        <f t="shared" si="2"/>
        <v>女</v>
      </c>
      <c r="K20" s="9" t="s">
        <v>131</v>
      </c>
      <c r="L20" s="15" t="s">
        <v>24</v>
      </c>
      <c r="M20" s="9" t="s">
        <v>25</v>
      </c>
      <c r="N20" s="9"/>
      <c r="O20" s="9"/>
      <c r="P20" s="9" t="s">
        <v>134</v>
      </c>
      <c r="Q20" s="9"/>
      <c r="R20" s="9" t="str">
        <f>IFERROR(IF(LOOKUP((LEFT(P20,1)*7+MID(P20,2,1)*9+MID(P20,3,1)*10+MID(P20,4,1)*5+MID(P20,5,1)*8+MID(P20,6,1)*4+MID(P20,7,1)*2+MID(P20,8,1)+MID(P20,9,1)*6+MID(P20,10,1)*3+MID(P20,11,1)*7+MID(P20,12,1)*9+MID(P20,13,1)*10+MID(P20,14,1)*5+MID(P20,15,1)*8+MID(P20,16,1)*4+MID(P20,17,1)*2)-ROUNDDOWN((LEFT(P20,1)*7+MID(P20,2,1)*9+MID(P20,3,1)*10+MID(P20,4,1)*5+MID(P20,5,1)*8+MID(P20,6,1)*4+MID(P20,7,1)*2+MID(P20,8,1)+MID(P20,9,1)*6+MID(P20,10,1)*3+MID(P20,11,1)*7+MID(P20,12,1)*9+MID(P20,13,1)*10+MID(P20,14,1)*5+MID(P20,15,1)*8+MID(P20,16,1)*4+MID(P20,17,1)*2)/11,0)*11,{0,1,2,3,4,5,6,7,8,9,10},{"1","0","x","9","8","7","6","5","4","3","2"})=RIGHT(P20,1),"通过","未通过"),"")</f>
        <v>通过</v>
      </c>
    </row>
    <row r="21" ht="21.95" customHeight="1" spans="1:18">
      <c r="A21" s="8">
        <v>20</v>
      </c>
      <c r="B21" s="9" t="s">
        <v>135</v>
      </c>
      <c r="C21" s="9" t="s">
        <v>136</v>
      </c>
      <c r="D21" s="12" t="s">
        <v>137</v>
      </c>
      <c r="E21" s="9" t="s">
        <v>21</v>
      </c>
      <c r="F21" s="10" t="s">
        <v>138</v>
      </c>
      <c r="G21" s="9" t="str">
        <f t="shared" si="0"/>
        <v>52842</v>
      </c>
      <c r="H21" s="9" t="s">
        <v>139</v>
      </c>
      <c r="I21" s="9" t="str">
        <f t="shared" si="1"/>
        <v>19770825</v>
      </c>
      <c r="J21" s="9" t="str">
        <f t="shared" si="2"/>
        <v>女</v>
      </c>
      <c r="K21" s="9" t="s">
        <v>137</v>
      </c>
      <c r="L21" s="15" t="s">
        <v>24</v>
      </c>
      <c r="M21" s="9" t="s">
        <v>25</v>
      </c>
      <c r="N21" s="9"/>
      <c r="O21" s="9"/>
      <c r="P21" s="9" t="s">
        <v>140</v>
      </c>
      <c r="Q21" s="9"/>
      <c r="R21" s="9" t="str">
        <f>IFERROR(IF(LOOKUP((LEFT(P21,1)*7+MID(P21,2,1)*9+MID(P21,3,1)*10+MID(P21,4,1)*5+MID(P21,5,1)*8+MID(P21,6,1)*4+MID(P21,7,1)*2+MID(P21,8,1)+MID(P21,9,1)*6+MID(P21,10,1)*3+MID(P21,11,1)*7+MID(P21,12,1)*9+MID(P21,13,1)*10+MID(P21,14,1)*5+MID(P21,15,1)*8+MID(P21,16,1)*4+MID(P21,17,1)*2)-ROUNDDOWN((LEFT(P21,1)*7+MID(P21,2,1)*9+MID(P21,3,1)*10+MID(P21,4,1)*5+MID(P21,5,1)*8+MID(P21,6,1)*4+MID(P21,7,1)*2+MID(P21,8,1)+MID(P21,9,1)*6+MID(P21,10,1)*3+MID(P21,11,1)*7+MID(P21,12,1)*9+MID(P21,13,1)*10+MID(P21,14,1)*5+MID(P21,15,1)*8+MID(P21,16,1)*4+MID(P21,17,1)*2)/11,0)*11,{0,1,2,3,4,5,6,7,8,9,10},{"1","0","x","9","8","7","6","5","4","3","2"})=RIGHT(P21,1),"通过","未通过"),"")</f>
        <v>通过</v>
      </c>
    </row>
    <row r="22" ht="21.95" customHeight="1" spans="1:18">
      <c r="A22" s="8">
        <v>21</v>
      </c>
      <c r="B22" s="9" t="s">
        <v>141</v>
      </c>
      <c r="C22" s="9" t="s">
        <v>142</v>
      </c>
      <c r="D22" s="12" t="s">
        <v>143</v>
      </c>
      <c r="E22" s="9" t="s">
        <v>21</v>
      </c>
      <c r="F22" s="10" t="s">
        <v>144</v>
      </c>
      <c r="G22" s="9" t="str">
        <f t="shared" si="0"/>
        <v>12428</v>
      </c>
      <c r="H22" s="9" t="s">
        <v>145</v>
      </c>
      <c r="I22" s="9" t="str">
        <f t="shared" si="1"/>
        <v>19800101</v>
      </c>
      <c r="J22" s="9" t="str">
        <f t="shared" si="2"/>
        <v>女</v>
      </c>
      <c r="K22" s="9" t="s">
        <v>143</v>
      </c>
      <c r="L22" s="15" t="s">
        <v>24</v>
      </c>
      <c r="M22" s="9" t="s">
        <v>25</v>
      </c>
      <c r="N22" s="9"/>
      <c r="O22" s="9"/>
      <c r="P22" s="9" t="s">
        <v>146</v>
      </c>
      <c r="Q22" s="9"/>
      <c r="R22" s="9" t="str">
        <f>IFERROR(IF(LOOKUP((LEFT(P22,1)*7+MID(P22,2,1)*9+MID(P22,3,1)*10+MID(P22,4,1)*5+MID(P22,5,1)*8+MID(P22,6,1)*4+MID(P22,7,1)*2+MID(P22,8,1)+MID(P22,9,1)*6+MID(P22,10,1)*3+MID(P22,11,1)*7+MID(P22,12,1)*9+MID(P22,13,1)*10+MID(P22,14,1)*5+MID(P22,15,1)*8+MID(P22,16,1)*4+MID(P22,17,1)*2)-ROUNDDOWN((LEFT(P22,1)*7+MID(P22,2,1)*9+MID(P22,3,1)*10+MID(P22,4,1)*5+MID(P22,5,1)*8+MID(P22,6,1)*4+MID(P22,7,1)*2+MID(P22,8,1)+MID(P22,9,1)*6+MID(P22,10,1)*3+MID(P22,11,1)*7+MID(P22,12,1)*9+MID(P22,13,1)*10+MID(P22,14,1)*5+MID(P22,15,1)*8+MID(P22,16,1)*4+MID(P22,17,1)*2)/11,0)*11,{0,1,2,3,4,5,6,7,8,9,10},{"1","0","x","9","8","7","6","5","4","3","2"})=RIGHT(P22,1),"通过","未通过"),"")</f>
        <v>通过</v>
      </c>
    </row>
    <row r="23" ht="21.95" customHeight="1" spans="1:18">
      <c r="A23" s="8">
        <v>22</v>
      </c>
      <c r="B23" s="9" t="s">
        <v>147</v>
      </c>
      <c r="C23" s="9" t="s">
        <v>148</v>
      </c>
      <c r="D23" s="12" t="s">
        <v>149</v>
      </c>
      <c r="E23" s="9" t="s">
        <v>21</v>
      </c>
      <c r="F23" s="10" t="s">
        <v>150</v>
      </c>
      <c r="G23" s="9" t="str">
        <f t="shared" si="0"/>
        <v>81824</v>
      </c>
      <c r="H23" s="9" t="s">
        <v>151</v>
      </c>
      <c r="I23" s="9" t="str">
        <f t="shared" si="1"/>
        <v>19861018</v>
      </c>
      <c r="J23" s="9" t="str">
        <f t="shared" si="2"/>
        <v>女</v>
      </c>
      <c r="K23" s="9" t="s">
        <v>149</v>
      </c>
      <c r="L23" s="15" t="s">
        <v>24</v>
      </c>
      <c r="M23" s="9" t="s">
        <v>25</v>
      </c>
      <c r="N23" s="9"/>
      <c r="O23" s="9"/>
      <c r="P23" s="9" t="s">
        <v>152</v>
      </c>
      <c r="Q23" s="9"/>
      <c r="R23" s="9" t="str">
        <f>IFERROR(IF(LOOKUP((LEFT(P23,1)*7+MID(P23,2,1)*9+MID(P23,3,1)*10+MID(P23,4,1)*5+MID(P23,5,1)*8+MID(P23,6,1)*4+MID(P23,7,1)*2+MID(P23,8,1)+MID(P23,9,1)*6+MID(P23,10,1)*3+MID(P23,11,1)*7+MID(P23,12,1)*9+MID(P23,13,1)*10+MID(P23,14,1)*5+MID(P23,15,1)*8+MID(P23,16,1)*4+MID(P23,17,1)*2)-ROUNDDOWN((LEFT(P23,1)*7+MID(P23,2,1)*9+MID(P23,3,1)*10+MID(P23,4,1)*5+MID(P23,5,1)*8+MID(P23,6,1)*4+MID(P23,7,1)*2+MID(P23,8,1)+MID(P23,9,1)*6+MID(P23,10,1)*3+MID(P23,11,1)*7+MID(P23,12,1)*9+MID(P23,13,1)*10+MID(P23,14,1)*5+MID(P23,15,1)*8+MID(P23,16,1)*4+MID(P23,17,1)*2)/11,0)*11,{0,1,2,3,4,5,6,7,8,9,10},{"1","0","x","9","8","7","6","5","4","3","2"})=RIGHT(P23,1),"通过","未通过"),"")</f>
        <v>通过</v>
      </c>
    </row>
    <row r="24" ht="21.95" customHeight="1" spans="1:18">
      <c r="A24" s="8">
        <v>23</v>
      </c>
      <c r="B24" s="9" t="s">
        <v>153</v>
      </c>
      <c r="C24" s="9" t="s">
        <v>154</v>
      </c>
      <c r="D24" s="12" t="s">
        <v>155</v>
      </c>
      <c r="E24" s="9" t="s">
        <v>21</v>
      </c>
      <c r="F24" s="10" t="s">
        <v>156</v>
      </c>
      <c r="G24" s="9" t="str">
        <f t="shared" si="0"/>
        <v>40528</v>
      </c>
      <c r="H24" s="9" t="s">
        <v>157</v>
      </c>
      <c r="I24" s="9" t="str">
        <f t="shared" si="1"/>
        <v>19800624</v>
      </c>
      <c r="J24" s="9" t="str">
        <f t="shared" si="2"/>
        <v>女</v>
      </c>
      <c r="K24" s="9" t="s">
        <v>155</v>
      </c>
      <c r="L24" s="15" t="s">
        <v>24</v>
      </c>
      <c r="M24" s="9" t="s">
        <v>25</v>
      </c>
      <c r="N24" s="9"/>
      <c r="O24" s="9"/>
      <c r="P24" s="9" t="s">
        <v>158</v>
      </c>
      <c r="Q24" s="9"/>
      <c r="R24" s="9" t="str">
        <f>IFERROR(IF(LOOKUP((LEFT(P24,1)*7+MID(P24,2,1)*9+MID(P24,3,1)*10+MID(P24,4,1)*5+MID(P24,5,1)*8+MID(P24,6,1)*4+MID(P24,7,1)*2+MID(P24,8,1)+MID(P24,9,1)*6+MID(P24,10,1)*3+MID(P24,11,1)*7+MID(P24,12,1)*9+MID(P24,13,1)*10+MID(P24,14,1)*5+MID(P24,15,1)*8+MID(P24,16,1)*4+MID(P24,17,1)*2)-ROUNDDOWN((LEFT(P24,1)*7+MID(P24,2,1)*9+MID(P24,3,1)*10+MID(P24,4,1)*5+MID(P24,5,1)*8+MID(P24,6,1)*4+MID(P24,7,1)*2+MID(P24,8,1)+MID(P24,9,1)*6+MID(P24,10,1)*3+MID(P24,11,1)*7+MID(P24,12,1)*9+MID(P24,13,1)*10+MID(P24,14,1)*5+MID(P24,15,1)*8+MID(P24,16,1)*4+MID(P24,17,1)*2)/11,0)*11,{0,1,2,3,4,5,6,7,8,9,10},{"1","0","x","9","8","7","6","5","4","3","2"})=RIGHT(P24,1),"通过","未通过"),"")</f>
        <v>通过</v>
      </c>
    </row>
    <row r="25" ht="21.95" customHeight="1" spans="1:18">
      <c r="A25" s="8">
        <v>24</v>
      </c>
      <c r="B25" s="9" t="s">
        <v>159</v>
      </c>
      <c r="C25" s="9" t="s">
        <v>160</v>
      </c>
      <c r="D25" s="12" t="s">
        <v>161</v>
      </c>
      <c r="E25" s="9" t="s">
        <v>21</v>
      </c>
      <c r="F25" s="10" t="s">
        <v>162</v>
      </c>
      <c r="G25" s="9" t="str">
        <f t="shared" si="0"/>
        <v>31145</v>
      </c>
      <c r="H25" s="9" t="s">
        <v>163</v>
      </c>
      <c r="I25" s="9" t="str">
        <f t="shared" si="1"/>
        <v>19850303</v>
      </c>
      <c r="J25" s="9" t="str">
        <f t="shared" si="2"/>
        <v>女</v>
      </c>
      <c r="K25" s="9" t="s">
        <v>161</v>
      </c>
      <c r="L25" s="15" t="s">
        <v>24</v>
      </c>
      <c r="M25" s="9" t="s">
        <v>25</v>
      </c>
      <c r="N25" s="9"/>
      <c r="O25" s="9"/>
      <c r="P25" s="9" t="s">
        <v>164</v>
      </c>
      <c r="Q25" s="9"/>
      <c r="R25" s="9" t="str">
        <f>IFERROR(IF(LOOKUP((LEFT(P25,1)*7+MID(P25,2,1)*9+MID(P25,3,1)*10+MID(P25,4,1)*5+MID(P25,5,1)*8+MID(P25,6,1)*4+MID(P25,7,1)*2+MID(P25,8,1)+MID(P25,9,1)*6+MID(P25,10,1)*3+MID(P25,11,1)*7+MID(P25,12,1)*9+MID(P25,13,1)*10+MID(P25,14,1)*5+MID(P25,15,1)*8+MID(P25,16,1)*4+MID(P25,17,1)*2)-ROUNDDOWN((LEFT(P25,1)*7+MID(P25,2,1)*9+MID(P25,3,1)*10+MID(P25,4,1)*5+MID(P25,5,1)*8+MID(P25,6,1)*4+MID(P25,7,1)*2+MID(P25,8,1)+MID(P25,9,1)*6+MID(P25,10,1)*3+MID(P25,11,1)*7+MID(P25,12,1)*9+MID(P25,13,1)*10+MID(P25,14,1)*5+MID(P25,15,1)*8+MID(P25,16,1)*4+MID(P25,17,1)*2)/11,0)*11,{0,1,2,3,4,5,6,7,8,9,10},{"1","0","x","9","8","7","6","5","4","3","2"})=RIGHT(P25,1),"通过","未通过"),"")</f>
        <v>通过</v>
      </c>
    </row>
    <row r="26" ht="21.95" customHeight="1" spans="1:18">
      <c r="A26" s="8">
        <v>25</v>
      </c>
      <c r="B26" s="9" t="s">
        <v>165</v>
      </c>
      <c r="C26" s="9" t="s">
        <v>166</v>
      </c>
      <c r="D26" s="12" t="s">
        <v>167</v>
      </c>
      <c r="E26" s="9" t="s">
        <v>21</v>
      </c>
      <c r="F26" s="10" t="s">
        <v>168</v>
      </c>
      <c r="G26" s="9" t="str">
        <f t="shared" si="0"/>
        <v>40229</v>
      </c>
      <c r="H26" s="9" t="s">
        <v>169</v>
      </c>
      <c r="I26" s="9" t="str">
        <f t="shared" si="1"/>
        <v>19901224</v>
      </c>
      <c r="J26" s="9" t="str">
        <f t="shared" si="2"/>
        <v>女</v>
      </c>
      <c r="K26" s="9" t="s">
        <v>167</v>
      </c>
      <c r="L26" s="15" t="s">
        <v>24</v>
      </c>
      <c r="M26" s="9" t="s">
        <v>25</v>
      </c>
      <c r="N26" s="9"/>
      <c r="O26" s="9"/>
      <c r="P26" s="9" t="s">
        <v>170</v>
      </c>
      <c r="Q26" s="9"/>
      <c r="R26" s="9" t="str">
        <f>IFERROR(IF(LOOKUP((LEFT(P26,1)*7+MID(P26,2,1)*9+MID(P26,3,1)*10+MID(P26,4,1)*5+MID(P26,5,1)*8+MID(P26,6,1)*4+MID(P26,7,1)*2+MID(P26,8,1)+MID(P26,9,1)*6+MID(P26,10,1)*3+MID(P26,11,1)*7+MID(P26,12,1)*9+MID(P26,13,1)*10+MID(P26,14,1)*5+MID(P26,15,1)*8+MID(P26,16,1)*4+MID(P26,17,1)*2)-ROUNDDOWN((LEFT(P26,1)*7+MID(P26,2,1)*9+MID(P26,3,1)*10+MID(P26,4,1)*5+MID(P26,5,1)*8+MID(P26,6,1)*4+MID(P26,7,1)*2+MID(P26,8,1)+MID(P26,9,1)*6+MID(P26,10,1)*3+MID(P26,11,1)*7+MID(P26,12,1)*9+MID(P26,13,1)*10+MID(P26,14,1)*5+MID(P26,15,1)*8+MID(P26,16,1)*4+MID(P26,17,1)*2)/11,0)*11,{0,1,2,3,4,5,6,7,8,9,10},{"1","0","x","9","8","7","6","5","4","3","2"})=RIGHT(P26,1),"通过","未通过"),"")</f>
        <v>通过</v>
      </c>
    </row>
    <row r="27" ht="21.95" customHeight="1" spans="1:18">
      <c r="A27" s="8">
        <v>26</v>
      </c>
      <c r="B27" s="9" t="s">
        <v>171</v>
      </c>
      <c r="C27" s="9" t="s">
        <v>172</v>
      </c>
      <c r="D27" s="12" t="s">
        <v>173</v>
      </c>
      <c r="E27" s="9" t="s">
        <v>21</v>
      </c>
      <c r="F27" s="10" t="s">
        <v>174</v>
      </c>
      <c r="G27" s="9" t="str">
        <f t="shared" si="0"/>
        <v>61544</v>
      </c>
      <c r="H27" s="9" t="s">
        <v>175</v>
      </c>
      <c r="I27" s="9" t="str">
        <f t="shared" si="1"/>
        <v>19810316</v>
      </c>
      <c r="J27" s="9" t="str">
        <f t="shared" si="2"/>
        <v>女</v>
      </c>
      <c r="K27" s="9" t="s">
        <v>173</v>
      </c>
      <c r="L27" s="15" t="s">
        <v>24</v>
      </c>
      <c r="M27" s="9" t="s">
        <v>25</v>
      </c>
      <c r="N27" s="9"/>
      <c r="O27" s="9"/>
      <c r="P27" s="9" t="s">
        <v>176</v>
      </c>
      <c r="Q27" s="9"/>
      <c r="R27" s="9" t="str">
        <f>IFERROR(IF(LOOKUP((LEFT(P27,1)*7+MID(P27,2,1)*9+MID(P27,3,1)*10+MID(P27,4,1)*5+MID(P27,5,1)*8+MID(P27,6,1)*4+MID(P27,7,1)*2+MID(P27,8,1)+MID(P27,9,1)*6+MID(P27,10,1)*3+MID(P27,11,1)*7+MID(P27,12,1)*9+MID(P27,13,1)*10+MID(P27,14,1)*5+MID(P27,15,1)*8+MID(P27,16,1)*4+MID(P27,17,1)*2)-ROUNDDOWN((LEFT(P27,1)*7+MID(P27,2,1)*9+MID(P27,3,1)*10+MID(P27,4,1)*5+MID(P27,5,1)*8+MID(P27,6,1)*4+MID(P27,7,1)*2+MID(P27,8,1)+MID(P27,9,1)*6+MID(P27,10,1)*3+MID(P27,11,1)*7+MID(P27,12,1)*9+MID(P27,13,1)*10+MID(P27,14,1)*5+MID(P27,15,1)*8+MID(P27,16,1)*4+MID(P27,17,1)*2)/11,0)*11,{0,1,2,3,4,5,6,7,8,9,10},{"1","0","x","9","8","7","6","5","4","3","2"})=RIGHT(P27,1),"通过","未通过"),"")</f>
        <v>通过</v>
      </c>
    </row>
    <row r="28" ht="21.95" customHeight="1" spans="1:18">
      <c r="A28" s="8">
        <v>27</v>
      </c>
      <c r="B28" s="9" t="s">
        <v>177</v>
      </c>
      <c r="C28" s="9" t="s">
        <v>178</v>
      </c>
      <c r="D28" s="12" t="s">
        <v>179</v>
      </c>
      <c r="E28" s="9" t="s">
        <v>21</v>
      </c>
      <c r="F28" s="10" t="s">
        <v>180</v>
      </c>
      <c r="G28" s="9" t="str">
        <f t="shared" si="0"/>
        <v>20338</v>
      </c>
      <c r="H28" s="9" t="s">
        <v>181</v>
      </c>
      <c r="I28" s="9" t="str">
        <f t="shared" si="1"/>
        <v>19981102</v>
      </c>
      <c r="J28" s="9" t="str">
        <f t="shared" si="2"/>
        <v>男</v>
      </c>
      <c r="K28" s="9" t="s">
        <v>179</v>
      </c>
      <c r="L28" s="15" t="s">
        <v>24</v>
      </c>
      <c r="M28" s="9" t="s">
        <v>25</v>
      </c>
      <c r="N28" s="9"/>
      <c r="O28" s="9"/>
      <c r="P28" s="9" t="s">
        <v>182</v>
      </c>
      <c r="Q28" s="9"/>
      <c r="R28" s="9" t="str">
        <f>IFERROR(IF(LOOKUP((LEFT(P28,1)*7+MID(P28,2,1)*9+MID(P28,3,1)*10+MID(P28,4,1)*5+MID(P28,5,1)*8+MID(P28,6,1)*4+MID(P28,7,1)*2+MID(P28,8,1)+MID(P28,9,1)*6+MID(P28,10,1)*3+MID(P28,11,1)*7+MID(P28,12,1)*9+MID(P28,13,1)*10+MID(P28,14,1)*5+MID(P28,15,1)*8+MID(P28,16,1)*4+MID(P28,17,1)*2)-ROUNDDOWN((LEFT(P28,1)*7+MID(P28,2,1)*9+MID(P28,3,1)*10+MID(P28,4,1)*5+MID(P28,5,1)*8+MID(P28,6,1)*4+MID(P28,7,1)*2+MID(P28,8,1)+MID(P28,9,1)*6+MID(P28,10,1)*3+MID(P28,11,1)*7+MID(P28,12,1)*9+MID(P28,13,1)*10+MID(P28,14,1)*5+MID(P28,15,1)*8+MID(P28,16,1)*4+MID(P28,17,1)*2)/11,0)*11,{0,1,2,3,4,5,6,7,8,9,10},{"1","0","x","9","8","7","6","5","4","3","2"})=RIGHT(P28,1),"通过","未通过"),"")</f>
        <v>通过</v>
      </c>
    </row>
    <row r="29" ht="21.95" customHeight="1" spans="1:18">
      <c r="A29" s="8">
        <v>28</v>
      </c>
      <c r="B29" s="9" t="s">
        <v>183</v>
      </c>
      <c r="C29" s="9" t="s">
        <v>184</v>
      </c>
      <c r="D29" s="12" t="s">
        <v>185</v>
      </c>
      <c r="E29" s="9" t="s">
        <v>21</v>
      </c>
      <c r="F29" s="10" t="s">
        <v>186</v>
      </c>
      <c r="G29" s="9" t="str">
        <f t="shared" si="0"/>
        <v>5743X</v>
      </c>
      <c r="H29" s="9" t="s">
        <v>187</v>
      </c>
      <c r="I29" s="9" t="str">
        <f t="shared" si="1"/>
        <v>19860615</v>
      </c>
      <c r="J29" s="9" t="str">
        <f t="shared" si="2"/>
        <v>男</v>
      </c>
      <c r="K29" s="9" t="s">
        <v>185</v>
      </c>
      <c r="L29" s="15" t="s">
        <v>24</v>
      </c>
      <c r="M29" s="9" t="s">
        <v>25</v>
      </c>
      <c r="N29" s="9"/>
      <c r="O29" s="9"/>
      <c r="P29" s="9" t="s">
        <v>188</v>
      </c>
      <c r="Q29" s="9"/>
      <c r="R29" s="9" t="str">
        <f>IFERROR(IF(LOOKUP((LEFT(P29,1)*7+MID(P29,2,1)*9+MID(P29,3,1)*10+MID(P29,4,1)*5+MID(P29,5,1)*8+MID(P29,6,1)*4+MID(P29,7,1)*2+MID(P29,8,1)+MID(P29,9,1)*6+MID(P29,10,1)*3+MID(P29,11,1)*7+MID(P29,12,1)*9+MID(P29,13,1)*10+MID(P29,14,1)*5+MID(P29,15,1)*8+MID(P29,16,1)*4+MID(P29,17,1)*2)-ROUNDDOWN((LEFT(P29,1)*7+MID(P29,2,1)*9+MID(P29,3,1)*10+MID(P29,4,1)*5+MID(P29,5,1)*8+MID(P29,6,1)*4+MID(P29,7,1)*2+MID(P29,8,1)+MID(P29,9,1)*6+MID(P29,10,1)*3+MID(P29,11,1)*7+MID(P29,12,1)*9+MID(P29,13,1)*10+MID(P29,14,1)*5+MID(P29,15,1)*8+MID(P29,16,1)*4+MID(P29,17,1)*2)/11,0)*11,{0,1,2,3,4,5,6,7,8,9,10},{"1","0","x","9","8","7","6","5","4","3","2"})=RIGHT(P29,1),"通过","未通过"),"")</f>
        <v>通过</v>
      </c>
    </row>
    <row r="30" ht="21.95" customHeight="1" spans="1:18">
      <c r="A30" s="8">
        <v>29</v>
      </c>
      <c r="B30" s="9" t="s">
        <v>189</v>
      </c>
      <c r="C30" s="9" t="s">
        <v>190</v>
      </c>
      <c r="D30" s="12" t="s">
        <v>191</v>
      </c>
      <c r="E30" s="9" t="s">
        <v>21</v>
      </c>
      <c r="F30" s="10" t="s">
        <v>192</v>
      </c>
      <c r="G30" s="9" t="str">
        <f t="shared" si="0"/>
        <v>74877</v>
      </c>
      <c r="H30" s="9" t="s">
        <v>193</v>
      </c>
      <c r="I30" s="9" t="str">
        <f t="shared" si="1"/>
        <v>19970317</v>
      </c>
      <c r="J30" s="9" t="str">
        <f t="shared" si="2"/>
        <v>男</v>
      </c>
      <c r="K30" s="9" t="s">
        <v>191</v>
      </c>
      <c r="L30" s="15" t="s">
        <v>24</v>
      </c>
      <c r="M30" s="9" t="s">
        <v>25</v>
      </c>
      <c r="N30" s="9"/>
      <c r="O30" s="9"/>
      <c r="P30" s="9" t="s">
        <v>194</v>
      </c>
      <c r="Q30" s="9"/>
      <c r="R30" s="9" t="str">
        <f>IFERROR(IF(LOOKUP((LEFT(P30,1)*7+MID(P30,2,1)*9+MID(P30,3,1)*10+MID(P30,4,1)*5+MID(P30,5,1)*8+MID(P30,6,1)*4+MID(P30,7,1)*2+MID(P30,8,1)+MID(P30,9,1)*6+MID(P30,10,1)*3+MID(P30,11,1)*7+MID(P30,12,1)*9+MID(P30,13,1)*10+MID(P30,14,1)*5+MID(P30,15,1)*8+MID(P30,16,1)*4+MID(P30,17,1)*2)-ROUNDDOWN((LEFT(P30,1)*7+MID(P30,2,1)*9+MID(P30,3,1)*10+MID(P30,4,1)*5+MID(P30,5,1)*8+MID(P30,6,1)*4+MID(P30,7,1)*2+MID(P30,8,1)+MID(P30,9,1)*6+MID(P30,10,1)*3+MID(P30,11,1)*7+MID(P30,12,1)*9+MID(P30,13,1)*10+MID(P30,14,1)*5+MID(P30,15,1)*8+MID(P30,16,1)*4+MID(P30,17,1)*2)/11,0)*11,{0,1,2,3,4,5,6,7,8,9,10},{"1","0","x","9","8","7","6","5","4","3","2"})=RIGHT(P30,1),"通过","未通过"),"")</f>
        <v>通过</v>
      </c>
    </row>
    <row r="31" ht="21.95" customHeight="1" spans="1:18">
      <c r="A31" s="8">
        <v>30</v>
      </c>
      <c r="B31" s="9" t="s">
        <v>195</v>
      </c>
      <c r="C31" s="9" t="s">
        <v>196</v>
      </c>
      <c r="D31" s="12" t="s">
        <v>197</v>
      </c>
      <c r="E31" s="9" t="s">
        <v>21</v>
      </c>
      <c r="F31" s="10" t="s">
        <v>198</v>
      </c>
      <c r="G31" s="9" t="str">
        <f t="shared" si="0"/>
        <v>73722</v>
      </c>
      <c r="H31" s="9" t="s">
        <v>199</v>
      </c>
      <c r="I31" s="9" t="str">
        <f t="shared" si="1"/>
        <v>19860707</v>
      </c>
      <c r="J31" s="9" t="str">
        <f t="shared" si="2"/>
        <v>女</v>
      </c>
      <c r="K31" s="9" t="s">
        <v>197</v>
      </c>
      <c r="L31" s="15" t="s">
        <v>24</v>
      </c>
      <c r="M31" s="9" t="s">
        <v>25</v>
      </c>
      <c r="N31" s="9"/>
      <c r="O31" s="9"/>
      <c r="P31" s="9" t="s">
        <v>200</v>
      </c>
      <c r="Q31" s="9"/>
      <c r="R31" s="9" t="str">
        <f>IFERROR(IF(LOOKUP((LEFT(P31,1)*7+MID(P31,2,1)*9+MID(P31,3,1)*10+MID(P31,4,1)*5+MID(P31,5,1)*8+MID(P31,6,1)*4+MID(P31,7,1)*2+MID(P31,8,1)+MID(P31,9,1)*6+MID(P31,10,1)*3+MID(P31,11,1)*7+MID(P31,12,1)*9+MID(P31,13,1)*10+MID(P31,14,1)*5+MID(P31,15,1)*8+MID(P31,16,1)*4+MID(P31,17,1)*2)-ROUNDDOWN((LEFT(P31,1)*7+MID(P31,2,1)*9+MID(P31,3,1)*10+MID(P31,4,1)*5+MID(P31,5,1)*8+MID(P31,6,1)*4+MID(P31,7,1)*2+MID(P31,8,1)+MID(P31,9,1)*6+MID(P31,10,1)*3+MID(P31,11,1)*7+MID(P31,12,1)*9+MID(P31,13,1)*10+MID(P31,14,1)*5+MID(P31,15,1)*8+MID(P31,16,1)*4+MID(P31,17,1)*2)/11,0)*11,{0,1,2,3,4,5,6,7,8,9,10},{"1","0","x","9","8","7","6","5","4","3","2"})=RIGHT(P31,1),"通过","未通过"),"")</f>
        <v>通过</v>
      </c>
    </row>
    <row r="32" ht="21.95" customHeight="1" spans="1:18">
      <c r="A32" s="8">
        <v>31</v>
      </c>
      <c r="B32" s="9" t="s">
        <v>201</v>
      </c>
      <c r="C32" s="9" t="s">
        <v>202</v>
      </c>
      <c r="D32" s="12" t="s">
        <v>203</v>
      </c>
      <c r="E32" s="9" t="s">
        <v>21</v>
      </c>
      <c r="F32" s="10" t="s">
        <v>204</v>
      </c>
      <c r="G32" s="9" t="str">
        <f t="shared" si="0"/>
        <v>40822</v>
      </c>
      <c r="H32" s="9" t="s">
        <v>205</v>
      </c>
      <c r="I32" s="9" t="str">
        <f t="shared" si="1"/>
        <v>19910514</v>
      </c>
      <c r="J32" s="9" t="str">
        <f t="shared" si="2"/>
        <v>女</v>
      </c>
      <c r="K32" s="9" t="s">
        <v>203</v>
      </c>
      <c r="L32" s="15" t="s">
        <v>24</v>
      </c>
      <c r="M32" s="9" t="s">
        <v>25</v>
      </c>
      <c r="N32" s="9"/>
      <c r="O32" s="9"/>
      <c r="P32" s="9" t="s">
        <v>206</v>
      </c>
      <c r="Q32" s="9"/>
      <c r="R32" s="9" t="str">
        <f>IFERROR(IF(LOOKUP((LEFT(P32,1)*7+MID(P32,2,1)*9+MID(P32,3,1)*10+MID(P32,4,1)*5+MID(P32,5,1)*8+MID(P32,6,1)*4+MID(P32,7,1)*2+MID(P32,8,1)+MID(P32,9,1)*6+MID(P32,10,1)*3+MID(P32,11,1)*7+MID(P32,12,1)*9+MID(P32,13,1)*10+MID(P32,14,1)*5+MID(P32,15,1)*8+MID(P32,16,1)*4+MID(P32,17,1)*2)-ROUNDDOWN((LEFT(P32,1)*7+MID(P32,2,1)*9+MID(P32,3,1)*10+MID(P32,4,1)*5+MID(P32,5,1)*8+MID(P32,6,1)*4+MID(P32,7,1)*2+MID(P32,8,1)+MID(P32,9,1)*6+MID(P32,10,1)*3+MID(P32,11,1)*7+MID(P32,12,1)*9+MID(P32,13,1)*10+MID(P32,14,1)*5+MID(P32,15,1)*8+MID(P32,16,1)*4+MID(P32,17,1)*2)/11,0)*11,{0,1,2,3,4,5,6,7,8,9,10},{"1","0","x","9","8","7","6","5","4","3","2"})=RIGHT(P32,1),"通过","未通过"),"")</f>
        <v>通过</v>
      </c>
    </row>
    <row r="33" ht="21.95" customHeight="1" spans="1:18">
      <c r="A33" s="8">
        <v>32</v>
      </c>
      <c r="B33" s="9" t="s">
        <v>207</v>
      </c>
      <c r="C33" s="9" t="s">
        <v>208</v>
      </c>
      <c r="D33" s="12" t="s">
        <v>209</v>
      </c>
      <c r="E33" s="9" t="s">
        <v>21</v>
      </c>
      <c r="F33" s="10" t="s">
        <v>210</v>
      </c>
      <c r="G33" s="9" t="str">
        <f t="shared" si="0"/>
        <v>54516</v>
      </c>
      <c r="H33" s="9" t="s">
        <v>211</v>
      </c>
      <c r="I33" s="9" t="str">
        <f t="shared" si="1"/>
        <v>19950825</v>
      </c>
      <c r="J33" s="9" t="str">
        <f t="shared" si="2"/>
        <v>男</v>
      </c>
      <c r="K33" s="9" t="s">
        <v>209</v>
      </c>
      <c r="L33" s="15" t="s">
        <v>24</v>
      </c>
      <c r="M33" s="9" t="s">
        <v>25</v>
      </c>
      <c r="N33" s="9"/>
      <c r="O33" s="9"/>
      <c r="P33" s="9" t="s">
        <v>212</v>
      </c>
      <c r="Q33" s="9"/>
      <c r="R33" s="9" t="str">
        <f>IFERROR(IF(LOOKUP((LEFT(P33,1)*7+MID(P33,2,1)*9+MID(P33,3,1)*10+MID(P33,4,1)*5+MID(P33,5,1)*8+MID(P33,6,1)*4+MID(P33,7,1)*2+MID(P33,8,1)+MID(P33,9,1)*6+MID(P33,10,1)*3+MID(P33,11,1)*7+MID(P33,12,1)*9+MID(P33,13,1)*10+MID(P33,14,1)*5+MID(P33,15,1)*8+MID(P33,16,1)*4+MID(P33,17,1)*2)-ROUNDDOWN((LEFT(P33,1)*7+MID(P33,2,1)*9+MID(P33,3,1)*10+MID(P33,4,1)*5+MID(P33,5,1)*8+MID(P33,6,1)*4+MID(P33,7,1)*2+MID(P33,8,1)+MID(P33,9,1)*6+MID(P33,10,1)*3+MID(P33,11,1)*7+MID(P33,12,1)*9+MID(P33,13,1)*10+MID(P33,14,1)*5+MID(P33,15,1)*8+MID(P33,16,1)*4+MID(P33,17,1)*2)/11,0)*11,{0,1,2,3,4,5,6,7,8,9,10},{"1","0","x","9","8","7","6","5","4","3","2"})=RIGHT(P33,1),"通过","未通过"),"")</f>
        <v>通过</v>
      </c>
    </row>
    <row r="34" ht="21.95" customHeight="1" spans="1:18">
      <c r="A34" s="8">
        <v>33</v>
      </c>
      <c r="B34" s="9" t="s">
        <v>213</v>
      </c>
      <c r="C34" s="9" t="s">
        <v>214</v>
      </c>
      <c r="D34" s="12" t="s">
        <v>215</v>
      </c>
      <c r="E34" s="9" t="s">
        <v>21</v>
      </c>
      <c r="F34" s="10" t="s">
        <v>216</v>
      </c>
      <c r="G34" s="9" t="str">
        <f t="shared" si="0"/>
        <v>67691</v>
      </c>
      <c r="H34" s="9" t="s">
        <v>217</v>
      </c>
      <c r="I34" s="9" t="str">
        <f t="shared" si="1"/>
        <v>19970606</v>
      </c>
      <c r="J34" s="9" t="str">
        <f t="shared" si="2"/>
        <v>男</v>
      </c>
      <c r="K34" s="9" t="s">
        <v>215</v>
      </c>
      <c r="L34" s="15" t="s">
        <v>24</v>
      </c>
      <c r="M34" s="9" t="s">
        <v>25</v>
      </c>
      <c r="N34" s="9"/>
      <c r="O34" s="9"/>
      <c r="P34" s="9" t="s">
        <v>218</v>
      </c>
      <c r="Q34" s="9"/>
      <c r="R34" s="9" t="str">
        <f>IFERROR(IF(LOOKUP((LEFT(P34,1)*7+MID(P34,2,1)*9+MID(P34,3,1)*10+MID(P34,4,1)*5+MID(P34,5,1)*8+MID(P34,6,1)*4+MID(P34,7,1)*2+MID(P34,8,1)+MID(P34,9,1)*6+MID(P34,10,1)*3+MID(P34,11,1)*7+MID(P34,12,1)*9+MID(P34,13,1)*10+MID(P34,14,1)*5+MID(P34,15,1)*8+MID(P34,16,1)*4+MID(P34,17,1)*2)-ROUNDDOWN((LEFT(P34,1)*7+MID(P34,2,1)*9+MID(P34,3,1)*10+MID(P34,4,1)*5+MID(P34,5,1)*8+MID(P34,6,1)*4+MID(P34,7,1)*2+MID(P34,8,1)+MID(P34,9,1)*6+MID(P34,10,1)*3+MID(P34,11,1)*7+MID(P34,12,1)*9+MID(P34,13,1)*10+MID(P34,14,1)*5+MID(P34,15,1)*8+MID(P34,16,1)*4+MID(P34,17,1)*2)/11,0)*11,{0,1,2,3,4,5,6,7,8,9,10},{"1","0","x","9","8","7","6","5","4","3","2"})=RIGHT(P34,1),"通过","未通过"),"")</f>
        <v>通过</v>
      </c>
    </row>
    <row r="35" ht="21.95" customHeight="1" spans="1:18">
      <c r="A35" s="8">
        <v>34</v>
      </c>
      <c r="B35" s="9" t="s">
        <v>219</v>
      </c>
      <c r="C35" s="9" t="s">
        <v>220</v>
      </c>
      <c r="D35" s="12" t="s">
        <v>221</v>
      </c>
      <c r="E35" s="9" t="s">
        <v>21</v>
      </c>
      <c r="F35" s="10" t="s">
        <v>222</v>
      </c>
      <c r="G35" s="9" t="str">
        <f t="shared" si="0"/>
        <v>53321</v>
      </c>
      <c r="H35" s="9" t="s">
        <v>223</v>
      </c>
      <c r="I35" s="9" t="str">
        <f t="shared" si="1"/>
        <v>19960615</v>
      </c>
      <c r="J35" s="9" t="str">
        <f t="shared" si="2"/>
        <v>女</v>
      </c>
      <c r="K35" s="9" t="s">
        <v>221</v>
      </c>
      <c r="L35" s="15" t="s">
        <v>24</v>
      </c>
      <c r="M35" s="9" t="s">
        <v>25</v>
      </c>
      <c r="N35" s="9"/>
      <c r="O35" s="9"/>
      <c r="P35" s="9" t="s">
        <v>224</v>
      </c>
      <c r="Q35" s="9"/>
      <c r="R35" s="9" t="str">
        <f>IFERROR(IF(LOOKUP((LEFT(P35,1)*7+MID(P35,2,1)*9+MID(P35,3,1)*10+MID(P35,4,1)*5+MID(P35,5,1)*8+MID(P35,6,1)*4+MID(P35,7,1)*2+MID(P35,8,1)+MID(P35,9,1)*6+MID(P35,10,1)*3+MID(P35,11,1)*7+MID(P35,12,1)*9+MID(P35,13,1)*10+MID(P35,14,1)*5+MID(P35,15,1)*8+MID(P35,16,1)*4+MID(P35,17,1)*2)-ROUNDDOWN((LEFT(P35,1)*7+MID(P35,2,1)*9+MID(P35,3,1)*10+MID(P35,4,1)*5+MID(P35,5,1)*8+MID(P35,6,1)*4+MID(P35,7,1)*2+MID(P35,8,1)+MID(P35,9,1)*6+MID(P35,10,1)*3+MID(P35,11,1)*7+MID(P35,12,1)*9+MID(P35,13,1)*10+MID(P35,14,1)*5+MID(P35,15,1)*8+MID(P35,16,1)*4+MID(P35,17,1)*2)/11,0)*11,{0,1,2,3,4,5,6,7,8,9,10},{"1","0","x","9","8","7","6","5","4","3","2"})=RIGHT(P35,1),"通过","未通过"),"")</f>
        <v>通过</v>
      </c>
    </row>
    <row r="36" ht="21.95" customHeight="1" spans="1:18">
      <c r="A36" s="8">
        <v>35</v>
      </c>
      <c r="B36" s="9" t="s">
        <v>225</v>
      </c>
      <c r="C36" s="9" t="s">
        <v>226</v>
      </c>
      <c r="D36" s="12" t="s">
        <v>227</v>
      </c>
      <c r="E36" s="9" t="s">
        <v>21</v>
      </c>
      <c r="F36" s="10" t="s">
        <v>228</v>
      </c>
      <c r="G36" s="9" t="str">
        <f t="shared" si="0"/>
        <v>17628</v>
      </c>
      <c r="H36" s="9" t="s">
        <v>229</v>
      </c>
      <c r="I36" s="9" t="str">
        <f t="shared" si="1"/>
        <v>19820521</v>
      </c>
      <c r="J36" s="9" t="str">
        <f t="shared" si="2"/>
        <v>女</v>
      </c>
      <c r="K36" s="9" t="s">
        <v>227</v>
      </c>
      <c r="L36" s="15" t="s">
        <v>24</v>
      </c>
      <c r="M36" s="9" t="s">
        <v>25</v>
      </c>
      <c r="N36" s="9"/>
      <c r="O36" s="9"/>
      <c r="P36" s="9" t="s">
        <v>230</v>
      </c>
      <c r="Q36" s="9"/>
      <c r="R36" s="9" t="str">
        <f>IFERROR(IF(LOOKUP((LEFT(P36,1)*7+MID(P36,2,1)*9+MID(P36,3,1)*10+MID(P36,4,1)*5+MID(P36,5,1)*8+MID(P36,6,1)*4+MID(P36,7,1)*2+MID(P36,8,1)+MID(P36,9,1)*6+MID(P36,10,1)*3+MID(P36,11,1)*7+MID(P36,12,1)*9+MID(P36,13,1)*10+MID(P36,14,1)*5+MID(P36,15,1)*8+MID(P36,16,1)*4+MID(P36,17,1)*2)-ROUNDDOWN((LEFT(P36,1)*7+MID(P36,2,1)*9+MID(P36,3,1)*10+MID(P36,4,1)*5+MID(P36,5,1)*8+MID(P36,6,1)*4+MID(P36,7,1)*2+MID(P36,8,1)+MID(P36,9,1)*6+MID(P36,10,1)*3+MID(P36,11,1)*7+MID(P36,12,1)*9+MID(P36,13,1)*10+MID(P36,14,1)*5+MID(P36,15,1)*8+MID(P36,16,1)*4+MID(P36,17,1)*2)/11,0)*11,{0,1,2,3,4,5,6,7,8,9,10},{"1","0","x","9","8","7","6","5","4","3","2"})=RIGHT(P36,1),"通过","未通过"),"")</f>
        <v>通过</v>
      </c>
    </row>
    <row r="37" ht="21.95" customHeight="1" spans="1:18">
      <c r="A37" s="8">
        <v>36</v>
      </c>
      <c r="B37" s="9" t="s">
        <v>231</v>
      </c>
      <c r="C37" s="9" t="s">
        <v>232</v>
      </c>
      <c r="D37" s="12" t="s">
        <v>233</v>
      </c>
      <c r="E37" s="9" t="s">
        <v>21</v>
      </c>
      <c r="F37" s="10" t="s">
        <v>234</v>
      </c>
      <c r="G37" s="9" t="str">
        <f t="shared" si="0"/>
        <v>7091X</v>
      </c>
      <c r="H37" s="9" t="s">
        <v>235</v>
      </c>
      <c r="I37" s="9" t="str">
        <f t="shared" si="1"/>
        <v>19820907</v>
      </c>
      <c r="J37" s="9" t="str">
        <f t="shared" si="2"/>
        <v>男</v>
      </c>
      <c r="K37" s="9" t="s">
        <v>233</v>
      </c>
      <c r="L37" s="15" t="s">
        <v>24</v>
      </c>
      <c r="M37" s="9" t="s">
        <v>25</v>
      </c>
      <c r="N37" s="9"/>
      <c r="O37" s="9"/>
      <c r="P37" s="9" t="s">
        <v>236</v>
      </c>
      <c r="Q37" s="9"/>
      <c r="R37" s="9" t="str">
        <f>IFERROR(IF(LOOKUP((LEFT(P37,1)*7+MID(P37,2,1)*9+MID(P37,3,1)*10+MID(P37,4,1)*5+MID(P37,5,1)*8+MID(P37,6,1)*4+MID(P37,7,1)*2+MID(P37,8,1)+MID(P37,9,1)*6+MID(P37,10,1)*3+MID(P37,11,1)*7+MID(P37,12,1)*9+MID(P37,13,1)*10+MID(P37,14,1)*5+MID(P37,15,1)*8+MID(P37,16,1)*4+MID(P37,17,1)*2)-ROUNDDOWN((LEFT(P37,1)*7+MID(P37,2,1)*9+MID(P37,3,1)*10+MID(P37,4,1)*5+MID(P37,5,1)*8+MID(P37,6,1)*4+MID(P37,7,1)*2+MID(P37,8,1)+MID(P37,9,1)*6+MID(P37,10,1)*3+MID(P37,11,1)*7+MID(P37,12,1)*9+MID(P37,13,1)*10+MID(P37,14,1)*5+MID(P37,15,1)*8+MID(P37,16,1)*4+MID(P37,17,1)*2)/11,0)*11,{0,1,2,3,4,5,6,7,8,9,10},{"1","0","x","9","8","7","6","5","4","3","2"})=RIGHT(P37,1),"通过","未通过"),"")</f>
        <v>通过</v>
      </c>
    </row>
    <row r="38" ht="21.95" customHeight="1" spans="1:18">
      <c r="A38" s="8">
        <v>37</v>
      </c>
      <c r="B38" s="9" t="s">
        <v>237</v>
      </c>
      <c r="C38" s="9" t="s">
        <v>238</v>
      </c>
      <c r="D38" s="12" t="s">
        <v>239</v>
      </c>
      <c r="E38" s="9" t="s">
        <v>21</v>
      </c>
      <c r="F38" s="10" t="s">
        <v>240</v>
      </c>
      <c r="G38" s="9" t="str">
        <f t="shared" si="0"/>
        <v>50347</v>
      </c>
      <c r="H38" s="9" t="s">
        <v>241</v>
      </c>
      <c r="I38" s="9" t="str">
        <f t="shared" si="1"/>
        <v>19821005</v>
      </c>
      <c r="J38" s="9" t="str">
        <f t="shared" si="2"/>
        <v>女</v>
      </c>
      <c r="K38" s="9" t="s">
        <v>239</v>
      </c>
      <c r="L38" s="15" t="s">
        <v>24</v>
      </c>
      <c r="M38" s="9" t="s">
        <v>25</v>
      </c>
      <c r="N38" s="9"/>
      <c r="O38" s="9"/>
      <c r="P38" s="9" t="s">
        <v>242</v>
      </c>
      <c r="Q38" s="9"/>
      <c r="R38" s="9" t="str">
        <f>IFERROR(IF(LOOKUP((LEFT(P38,1)*7+MID(P38,2,1)*9+MID(P38,3,1)*10+MID(P38,4,1)*5+MID(P38,5,1)*8+MID(P38,6,1)*4+MID(P38,7,1)*2+MID(P38,8,1)+MID(P38,9,1)*6+MID(P38,10,1)*3+MID(P38,11,1)*7+MID(P38,12,1)*9+MID(P38,13,1)*10+MID(P38,14,1)*5+MID(P38,15,1)*8+MID(P38,16,1)*4+MID(P38,17,1)*2)-ROUNDDOWN((LEFT(P38,1)*7+MID(P38,2,1)*9+MID(P38,3,1)*10+MID(P38,4,1)*5+MID(P38,5,1)*8+MID(P38,6,1)*4+MID(P38,7,1)*2+MID(P38,8,1)+MID(P38,9,1)*6+MID(P38,10,1)*3+MID(P38,11,1)*7+MID(P38,12,1)*9+MID(P38,13,1)*10+MID(P38,14,1)*5+MID(P38,15,1)*8+MID(P38,16,1)*4+MID(P38,17,1)*2)/11,0)*11,{0,1,2,3,4,5,6,7,8,9,10},{"1","0","x","9","8","7","6","5","4","3","2"})=RIGHT(P38,1),"通过","未通过"),"")</f>
        <v>通过</v>
      </c>
    </row>
    <row r="39" ht="21.95" customHeight="1" spans="1:18">
      <c r="A39" s="8">
        <v>38</v>
      </c>
      <c r="B39" s="9" t="s">
        <v>243</v>
      </c>
      <c r="C39" s="9" t="s">
        <v>244</v>
      </c>
      <c r="D39" s="12" t="s">
        <v>245</v>
      </c>
      <c r="E39" s="9" t="s">
        <v>21</v>
      </c>
      <c r="F39" s="10" t="s">
        <v>246</v>
      </c>
      <c r="G39" s="9" t="str">
        <f t="shared" si="0"/>
        <v>70686</v>
      </c>
      <c r="H39" s="9" t="s">
        <v>247</v>
      </c>
      <c r="I39" s="9" t="str">
        <f t="shared" si="1"/>
        <v>19881127</v>
      </c>
      <c r="J39" s="9" t="str">
        <f t="shared" si="2"/>
        <v>女</v>
      </c>
      <c r="K39" s="9" t="s">
        <v>245</v>
      </c>
      <c r="L39" s="15" t="s">
        <v>24</v>
      </c>
      <c r="M39" s="9" t="s">
        <v>25</v>
      </c>
      <c r="N39" s="9"/>
      <c r="O39" s="9"/>
      <c r="P39" s="9" t="s">
        <v>248</v>
      </c>
      <c r="Q39" s="9"/>
      <c r="R39" s="9" t="str">
        <f>IFERROR(IF(LOOKUP((LEFT(P39,1)*7+MID(P39,2,1)*9+MID(P39,3,1)*10+MID(P39,4,1)*5+MID(P39,5,1)*8+MID(P39,6,1)*4+MID(P39,7,1)*2+MID(P39,8,1)+MID(P39,9,1)*6+MID(P39,10,1)*3+MID(P39,11,1)*7+MID(P39,12,1)*9+MID(P39,13,1)*10+MID(P39,14,1)*5+MID(P39,15,1)*8+MID(P39,16,1)*4+MID(P39,17,1)*2)-ROUNDDOWN((LEFT(P39,1)*7+MID(P39,2,1)*9+MID(P39,3,1)*10+MID(P39,4,1)*5+MID(P39,5,1)*8+MID(P39,6,1)*4+MID(P39,7,1)*2+MID(P39,8,1)+MID(P39,9,1)*6+MID(P39,10,1)*3+MID(P39,11,1)*7+MID(P39,12,1)*9+MID(P39,13,1)*10+MID(P39,14,1)*5+MID(P39,15,1)*8+MID(P39,16,1)*4+MID(P39,17,1)*2)/11,0)*11,{0,1,2,3,4,5,6,7,8,9,10},{"1","0","x","9","8","7","6","5","4","3","2"})=RIGHT(P39,1),"通过","未通过"),"")</f>
        <v>通过</v>
      </c>
    </row>
    <row r="40" ht="21.95" customHeight="1" spans="1:18">
      <c r="A40" s="8">
        <v>39</v>
      </c>
      <c r="B40" s="9" t="s">
        <v>249</v>
      </c>
      <c r="C40" s="9" t="s">
        <v>250</v>
      </c>
      <c r="D40" s="12" t="s">
        <v>251</v>
      </c>
      <c r="E40" s="9" t="s">
        <v>21</v>
      </c>
      <c r="F40" s="10" t="s">
        <v>252</v>
      </c>
      <c r="G40" s="9" t="str">
        <f t="shared" si="0"/>
        <v>20520</v>
      </c>
      <c r="H40" s="9" t="s">
        <v>253</v>
      </c>
      <c r="I40" s="9" t="str">
        <f t="shared" si="1"/>
        <v>19930512</v>
      </c>
      <c r="J40" s="9" t="str">
        <f t="shared" si="2"/>
        <v>女</v>
      </c>
      <c r="K40" s="9" t="s">
        <v>251</v>
      </c>
      <c r="L40" s="15" t="s">
        <v>24</v>
      </c>
      <c r="M40" s="9" t="s">
        <v>25</v>
      </c>
      <c r="N40" s="9"/>
      <c r="O40" s="9"/>
      <c r="P40" s="9" t="s">
        <v>254</v>
      </c>
      <c r="Q40" s="9"/>
      <c r="R40" s="9" t="str">
        <f>IFERROR(IF(LOOKUP((LEFT(P40,1)*7+MID(P40,2,1)*9+MID(P40,3,1)*10+MID(P40,4,1)*5+MID(P40,5,1)*8+MID(P40,6,1)*4+MID(P40,7,1)*2+MID(P40,8,1)+MID(P40,9,1)*6+MID(P40,10,1)*3+MID(P40,11,1)*7+MID(P40,12,1)*9+MID(P40,13,1)*10+MID(P40,14,1)*5+MID(P40,15,1)*8+MID(P40,16,1)*4+MID(P40,17,1)*2)-ROUNDDOWN((LEFT(P40,1)*7+MID(P40,2,1)*9+MID(P40,3,1)*10+MID(P40,4,1)*5+MID(P40,5,1)*8+MID(P40,6,1)*4+MID(P40,7,1)*2+MID(P40,8,1)+MID(P40,9,1)*6+MID(P40,10,1)*3+MID(P40,11,1)*7+MID(P40,12,1)*9+MID(P40,13,1)*10+MID(P40,14,1)*5+MID(P40,15,1)*8+MID(P40,16,1)*4+MID(P40,17,1)*2)/11,0)*11,{0,1,2,3,4,5,6,7,8,9,10},{"1","0","x","9","8","7","6","5","4","3","2"})=RIGHT(P40,1),"通过","未通过"),"")</f>
        <v>通过</v>
      </c>
    </row>
    <row r="41" ht="21.95" customHeight="1" spans="1:18">
      <c r="A41" s="8">
        <v>40</v>
      </c>
      <c r="B41" s="9" t="s">
        <v>255</v>
      </c>
      <c r="C41" s="9" t="s">
        <v>256</v>
      </c>
      <c r="D41" s="12" t="s">
        <v>257</v>
      </c>
      <c r="E41" s="9" t="s">
        <v>21</v>
      </c>
      <c r="F41" s="10" t="s">
        <v>258</v>
      </c>
      <c r="G41" s="9" t="str">
        <f t="shared" si="0"/>
        <v>00351</v>
      </c>
      <c r="H41" s="9" t="s">
        <v>259</v>
      </c>
      <c r="I41" s="9" t="str">
        <f t="shared" si="1"/>
        <v>19820630</v>
      </c>
      <c r="J41" s="9" t="str">
        <f t="shared" si="2"/>
        <v>男</v>
      </c>
      <c r="K41" s="9" t="s">
        <v>257</v>
      </c>
      <c r="L41" s="15" t="s">
        <v>24</v>
      </c>
      <c r="M41" s="9" t="s">
        <v>25</v>
      </c>
      <c r="N41" s="9"/>
      <c r="O41" s="9"/>
      <c r="P41" s="9" t="s">
        <v>260</v>
      </c>
      <c r="Q41" s="9"/>
      <c r="R41" s="9" t="str">
        <f>IFERROR(IF(LOOKUP((LEFT(P41,1)*7+MID(P41,2,1)*9+MID(P41,3,1)*10+MID(P41,4,1)*5+MID(P41,5,1)*8+MID(P41,6,1)*4+MID(P41,7,1)*2+MID(P41,8,1)+MID(P41,9,1)*6+MID(P41,10,1)*3+MID(P41,11,1)*7+MID(P41,12,1)*9+MID(P41,13,1)*10+MID(P41,14,1)*5+MID(P41,15,1)*8+MID(P41,16,1)*4+MID(P41,17,1)*2)-ROUNDDOWN((LEFT(P41,1)*7+MID(P41,2,1)*9+MID(P41,3,1)*10+MID(P41,4,1)*5+MID(P41,5,1)*8+MID(P41,6,1)*4+MID(P41,7,1)*2+MID(P41,8,1)+MID(P41,9,1)*6+MID(P41,10,1)*3+MID(P41,11,1)*7+MID(P41,12,1)*9+MID(P41,13,1)*10+MID(P41,14,1)*5+MID(P41,15,1)*8+MID(P41,16,1)*4+MID(P41,17,1)*2)/11,0)*11,{0,1,2,3,4,5,6,7,8,9,10},{"1","0","x","9","8","7","6","5","4","3","2"})=RIGHT(P41,1),"通过","未通过"),"")</f>
        <v>通过</v>
      </c>
    </row>
    <row r="42" ht="21.95" customHeight="1" spans="1:18">
      <c r="A42" s="8">
        <v>41</v>
      </c>
      <c r="B42" s="9" t="s">
        <v>261</v>
      </c>
      <c r="C42" s="9" t="s">
        <v>262</v>
      </c>
      <c r="D42" s="12" t="s">
        <v>263</v>
      </c>
      <c r="E42" s="9" t="s">
        <v>21</v>
      </c>
      <c r="F42" s="10" t="s">
        <v>264</v>
      </c>
      <c r="G42" s="9" t="str">
        <f t="shared" si="0"/>
        <v>61821</v>
      </c>
      <c r="H42" s="9" t="s">
        <v>265</v>
      </c>
      <c r="I42" s="9" t="str">
        <f t="shared" si="1"/>
        <v>19770906</v>
      </c>
      <c r="J42" s="9" t="str">
        <f t="shared" si="2"/>
        <v>女</v>
      </c>
      <c r="K42" s="9" t="s">
        <v>263</v>
      </c>
      <c r="L42" s="15" t="s">
        <v>24</v>
      </c>
      <c r="M42" s="9" t="s">
        <v>25</v>
      </c>
      <c r="N42" s="9"/>
      <c r="O42" s="9"/>
      <c r="P42" s="9" t="s">
        <v>266</v>
      </c>
      <c r="Q42" s="9"/>
      <c r="R42" s="9" t="str">
        <f>IFERROR(IF(LOOKUP((LEFT(P42,1)*7+MID(P42,2,1)*9+MID(P42,3,1)*10+MID(P42,4,1)*5+MID(P42,5,1)*8+MID(P42,6,1)*4+MID(P42,7,1)*2+MID(P42,8,1)+MID(P42,9,1)*6+MID(P42,10,1)*3+MID(P42,11,1)*7+MID(P42,12,1)*9+MID(P42,13,1)*10+MID(P42,14,1)*5+MID(P42,15,1)*8+MID(P42,16,1)*4+MID(P42,17,1)*2)-ROUNDDOWN((LEFT(P42,1)*7+MID(P42,2,1)*9+MID(P42,3,1)*10+MID(P42,4,1)*5+MID(P42,5,1)*8+MID(P42,6,1)*4+MID(P42,7,1)*2+MID(P42,8,1)+MID(P42,9,1)*6+MID(P42,10,1)*3+MID(P42,11,1)*7+MID(P42,12,1)*9+MID(P42,13,1)*10+MID(P42,14,1)*5+MID(P42,15,1)*8+MID(P42,16,1)*4+MID(P42,17,1)*2)/11,0)*11,{0,1,2,3,4,5,6,7,8,9,10},{"1","0","x","9","8","7","6","5","4","3","2"})=RIGHT(P42,1),"通过","未通过"),"")</f>
        <v>通过</v>
      </c>
    </row>
    <row r="43" ht="21.95" customHeight="1" spans="1:18">
      <c r="A43" s="8">
        <v>42</v>
      </c>
      <c r="B43" s="9" t="s">
        <v>267</v>
      </c>
      <c r="C43" s="9" t="s">
        <v>268</v>
      </c>
      <c r="D43" s="12" t="s">
        <v>269</v>
      </c>
      <c r="E43" s="9" t="s">
        <v>21</v>
      </c>
      <c r="F43" s="10" t="s">
        <v>270</v>
      </c>
      <c r="G43" s="9" t="str">
        <f t="shared" si="0"/>
        <v>42029</v>
      </c>
      <c r="H43" s="9" t="s">
        <v>271</v>
      </c>
      <c r="I43" s="9" t="str">
        <f t="shared" si="1"/>
        <v>19930204</v>
      </c>
      <c r="J43" s="9" t="str">
        <f t="shared" si="2"/>
        <v>女</v>
      </c>
      <c r="K43" s="9" t="s">
        <v>269</v>
      </c>
      <c r="L43" s="15" t="s">
        <v>24</v>
      </c>
      <c r="M43" s="9" t="s">
        <v>25</v>
      </c>
      <c r="N43" s="9"/>
      <c r="O43" s="9"/>
      <c r="P43" s="9" t="s">
        <v>272</v>
      </c>
      <c r="Q43" s="9"/>
      <c r="R43" s="9" t="str">
        <f>IFERROR(IF(LOOKUP((LEFT(P43,1)*7+MID(P43,2,1)*9+MID(P43,3,1)*10+MID(P43,4,1)*5+MID(P43,5,1)*8+MID(P43,6,1)*4+MID(P43,7,1)*2+MID(P43,8,1)+MID(P43,9,1)*6+MID(P43,10,1)*3+MID(P43,11,1)*7+MID(P43,12,1)*9+MID(P43,13,1)*10+MID(P43,14,1)*5+MID(P43,15,1)*8+MID(P43,16,1)*4+MID(P43,17,1)*2)-ROUNDDOWN((LEFT(P43,1)*7+MID(P43,2,1)*9+MID(P43,3,1)*10+MID(P43,4,1)*5+MID(P43,5,1)*8+MID(P43,6,1)*4+MID(P43,7,1)*2+MID(P43,8,1)+MID(P43,9,1)*6+MID(P43,10,1)*3+MID(P43,11,1)*7+MID(P43,12,1)*9+MID(P43,13,1)*10+MID(P43,14,1)*5+MID(P43,15,1)*8+MID(P43,16,1)*4+MID(P43,17,1)*2)/11,0)*11,{0,1,2,3,4,5,6,7,8,9,10},{"1","0","x","9","8","7","6","5","4","3","2"})=RIGHT(P43,1),"通过","未通过"),"")</f>
        <v>通过</v>
      </c>
    </row>
    <row r="44" ht="21.95" customHeight="1" spans="1:18">
      <c r="A44" s="8">
        <v>43</v>
      </c>
      <c r="B44" s="9" t="s">
        <v>273</v>
      </c>
      <c r="C44" s="9" t="s">
        <v>274</v>
      </c>
      <c r="D44" s="12" t="s">
        <v>275</v>
      </c>
      <c r="E44" s="9" t="s">
        <v>21</v>
      </c>
      <c r="F44" s="10" t="s">
        <v>276</v>
      </c>
      <c r="G44" s="9" t="str">
        <f t="shared" si="0"/>
        <v>83047</v>
      </c>
      <c r="H44" s="9" t="s">
        <v>277</v>
      </c>
      <c r="I44" s="9" t="str">
        <f t="shared" si="1"/>
        <v>19870908</v>
      </c>
      <c r="J44" s="9" t="str">
        <f t="shared" si="2"/>
        <v>女</v>
      </c>
      <c r="K44" s="9" t="s">
        <v>275</v>
      </c>
      <c r="L44" s="15" t="s">
        <v>24</v>
      </c>
      <c r="M44" s="9" t="s">
        <v>25</v>
      </c>
      <c r="N44" s="9"/>
      <c r="O44" s="9"/>
      <c r="P44" s="9" t="s">
        <v>278</v>
      </c>
      <c r="Q44" s="9"/>
      <c r="R44" s="9" t="str">
        <f>IFERROR(IF(LOOKUP((LEFT(P44,1)*7+MID(P44,2,1)*9+MID(P44,3,1)*10+MID(P44,4,1)*5+MID(P44,5,1)*8+MID(P44,6,1)*4+MID(P44,7,1)*2+MID(P44,8,1)+MID(P44,9,1)*6+MID(P44,10,1)*3+MID(P44,11,1)*7+MID(P44,12,1)*9+MID(P44,13,1)*10+MID(P44,14,1)*5+MID(P44,15,1)*8+MID(P44,16,1)*4+MID(P44,17,1)*2)-ROUNDDOWN((LEFT(P44,1)*7+MID(P44,2,1)*9+MID(P44,3,1)*10+MID(P44,4,1)*5+MID(P44,5,1)*8+MID(P44,6,1)*4+MID(P44,7,1)*2+MID(P44,8,1)+MID(P44,9,1)*6+MID(P44,10,1)*3+MID(P44,11,1)*7+MID(P44,12,1)*9+MID(P44,13,1)*10+MID(P44,14,1)*5+MID(P44,15,1)*8+MID(P44,16,1)*4+MID(P44,17,1)*2)/11,0)*11,{0,1,2,3,4,5,6,7,8,9,10},{"1","0","x","9","8","7","6","5","4","3","2"})=RIGHT(P44,1),"通过","未通过"),"")</f>
        <v>通过</v>
      </c>
    </row>
    <row r="45" ht="21.95" customHeight="1" spans="1:18">
      <c r="A45" s="8">
        <v>44</v>
      </c>
      <c r="B45" s="9" t="s">
        <v>279</v>
      </c>
      <c r="C45" s="9" t="s">
        <v>280</v>
      </c>
      <c r="D45" s="12" t="s">
        <v>281</v>
      </c>
      <c r="E45" s="9" t="s">
        <v>21</v>
      </c>
      <c r="F45" s="10" t="s">
        <v>282</v>
      </c>
      <c r="G45" s="9" t="str">
        <f t="shared" si="0"/>
        <v>11926</v>
      </c>
      <c r="H45" s="9" t="s">
        <v>283</v>
      </c>
      <c r="I45" s="9" t="str">
        <f t="shared" si="1"/>
        <v>19811021</v>
      </c>
      <c r="J45" s="9" t="str">
        <f t="shared" si="2"/>
        <v>女</v>
      </c>
      <c r="K45" s="9" t="s">
        <v>281</v>
      </c>
      <c r="L45" s="15" t="s">
        <v>24</v>
      </c>
      <c r="M45" s="9" t="s">
        <v>25</v>
      </c>
      <c r="N45" s="9"/>
      <c r="O45" s="9"/>
      <c r="P45" s="9" t="s">
        <v>284</v>
      </c>
      <c r="Q45" s="9"/>
      <c r="R45" s="9" t="str">
        <f>IFERROR(IF(LOOKUP((LEFT(P45,1)*7+MID(P45,2,1)*9+MID(P45,3,1)*10+MID(P45,4,1)*5+MID(P45,5,1)*8+MID(P45,6,1)*4+MID(P45,7,1)*2+MID(P45,8,1)+MID(P45,9,1)*6+MID(P45,10,1)*3+MID(P45,11,1)*7+MID(P45,12,1)*9+MID(P45,13,1)*10+MID(P45,14,1)*5+MID(P45,15,1)*8+MID(P45,16,1)*4+MID(P45,17,1)*2)-ROUNDDOWN((LEFT(P45,1)*7+MID(P45,2,1)*9+MID(P45,3,1)*10+MID(P45,4,1)*5+MID(P45,5,1)*8+MID(P45,6,1)*4+MID(P45,7,1)*2+MID(P45,8,1)+MID(P45,9,1)*6+MID(P45,10,1)*3+MID(P45,11,1)*7+MID(P45,12,1)*9+MID(P45,13,1)*10+MID(P45,14,1)*5+MID(P45,15,1)*8+MID(P45,16,1)*4+MID(P45,17,1)*2)/11,0)*11,{0,1,2,3,4,5,6,7,8,9,10},{"1","0","x","9","8","7","6","5","4","3","2"})=RIGHT(P45,1),"通过","未通过"),"")</f>
        <v>通过</v>
      </c>
    </row>
    <row r="46" ht="21.95" customHeight="1" spans="1:18">
      <c r="A46" s="8">
        <v>45</v>
      </c>
      <c r="B46" s="9" t="s">
        <v>285</v>
      </c>
      <c r="C46" s="9" t="s">
        <v>286</v>
      </c>
      <c r="D46" s="12" t="s">
        <v>287</v>
      </c>
      <c r="E46" s="9" t="s">
        <v>21</v>
      </c>
      <c r="F46" s="10" t="s">
        <v>288</v>
      </c>
      <c r="G46" s="9" t="str">
        <f t="shared" si="0"/>
        <v>10529</v>
      </c>
      <c r="H46" s="9" t="s">
        <v>289</v>
      </c>
      <c r="I46" s="9" t="str">
        <f t="shared" si="1"/>
        <v>19851021</v>
      </c>
      <c r="J46" s="9" t="str">
        <f t="shared" si="2"/>
        <v>女</v>
      </c>
      <c r="K46" s="9" t="s">
        <v>287</v>
      </c>
      <c r="L46" s="15" t="s">
        <v>24</v>
      </c>
      <c r="M46" s="9" t="s">
        <v>25</v>
      </c>
      <c r="N46" s="9"/>
      <c r="O46" s="9"/>
      <c r="P46" s="9" t="s">
        <v>290</v>
      </c>
      <c r="Q46" s="9"/>
      <c r="R46" s="9" t="str">
        <f>IFERROR(IF(LOOKUP((LEFT(P46,1)*7+MID(P46,2,1)*9+MID(P46,3,1)*10+MID(P46,4,1)*5+MID(P46,5,1)*8+MID(P46,6,1)*4+MID(P46,7,1)*2+MID(P46,8,1)+MID(P46,9,1)*6+MID(P46,10,1)*3+MID(P46,11,1)*7+MID(P46,12,1)*9+MID(P46,13,1)*10+MID(P46,14,1)*5+MID(P46,15,1)*8+MID(P46,16,1)*4+MID(P46,17,1)*2)-ROUNDDOWN((LEFT(P46,1)*7+MID(P46,2,1)*9+MID(P46,3,1)*10+MID(P46,4,1)*5+MID(P46,5,1)*8+MID(P46,6,1)*4+MID(P46,7,1)*2+MID(P46,8,1)+MID(P46,9,1)*6+MID(P46,10,1)*3+MID(P46,11,1)*7+MID(P46,12,1)*9+MID(P46,13,1)*10+MID(P46,14,1)*5+MID(P46,15,1)*8+MID(P46,16,1)*4+MID(P46,17,1)*2)/11,0)*11,{0,1,2,3,4,5,6,7,8,9,10},{"1","0","x","9","8","7","6","5","4","3","2"})=RIGHT(P46,1),"通过","未通过"),"")</f>
        <v>通过</v>
      </c>
    </row>
    <row r="47" ht="21.95" customHeight="1" spans="1:18">
      <c r="A47" s="8">
        <v>46</v>
      </c>
      <c r="B47" s="9" t="s">
        <v>291</v>
      </c>
      <c r="C47" s="9" t="s">
        <v>292</v>
      </c>
      <c r="D47" s="12" t="s">
        <v>77</v>
      </c>
      <c r="E47" s="9" t="s">
        <v>21</v>
      </c>
      <c r="F47" s="10" t="s">
        <v>293</v>
      </c>
      <c r="G47" s="9" t="str">
        <f t="shared" si="0"/>
        <v>82437</v>
      </c>
      <c r="H47" s="9" t="s">
        <v>294</v>
      </c>
      <c r="I47" s="9" t="str">
        <f t="shared" si="1"/>
        <v>19950428</v>
      </c>
      <c r="J47" s="9" t="str">
        <f t="shared" si="2"/>
        <v>男</v>
      </c>
      <c r="K47" s="9" t="s">
        <v>77</v>
      </c>
      <c r="L47" s="15" t="s">
        <v>24</v>
      </c>
      <c r="M47" s="9" t="s">
        <v>25</v>
      </c>
      <c r="N47" s="9"/>
      <c r="O47" s="9"/>
      <c r="P47" s="9" t="s">
        <v>295</v>
      </c>
      <c r="Q47" s="9"/>
      <c r="R47" s="9" t="str">
        <f>IFERROR(IF(LOOKUP((LEFT(P47,1)*7+MID(P47,2,1)*9+MID(P47,3,1)*10+MID(P47,4,1)*5+MID(P47,5,1)*8+MID(P47,6,1)*4+MID(P47,7,1)*2+MID(P47,8,1)+MID(P47,9,1)*6+MID(P47,10,1)*3+MID(P47,11,1)*7+MID(P47,12,1)*9+MID(P47,13,1)*10+MID(P47,14,1)*5+MID(P47,15,1)*8+MID(P47,16,1)*4+MID(P47,17,1)*2)-ROUNDDOWN((LEFT(P47,1)*7+MID(P47,2,1)*9+MID(P47,3,1)*10+MID(P47,4,1)*5+MID(P47,5,1)*8+MID(P47,6,1)*4+MID(P47,7,1)*2+MID(P47,8,1)+MID(P47,9,1)*6+MID(P47,10,1)*3+MID(P47,11,1)*7+MID(P47,12,1)*9+MID(P47,13,1)*10+MID(P47,14,1)*5+MID(P47,15,1)*8+MID(P47,16,1)*4+MID(P47,17,1)*2)/11,0)*11,{0,1,2,3,4,5,6,7,8,9,10},{"1","0","x","9","8","7","6","5","4","3","2"})=RIGHT(P47,1),"通过","未通过"),"")</f>
        <v>通过</v>
      </c>
    </row>
    <row r="48" ht="21.95" customHeight="1" spans="1:18">
      <c r="A48" s="8">
        <v>47</v>
      </c>
      <c r="B48" s="9" t="s">
        <v>296</v>
      </c>
      <c r="C48" s="9" t="s">
        <v>297</v>
      </c>
      <c r="D48" s="12" t="s">
        <v>298</v>
      </c>
      <c r="E48" s="9" t="s">
        <v>21</v>
      </c>
      <c r="F48" s="10" t="s">
        <v>299</v>
      </c>
      <c r="G48" s="9" t="str">
        <f t="shared" si="0"/>
        <v>12718</v>
      </c>
      <c r="H48" s="9" t="s">
        <v>300</v>
      </c>
      <c r="I48" s="9" t="str">
        <f t="shared" si="1"/>
        <v>19790201</v>
      </c>
      <c r="J48" s="9" t="str">
        <f t="shared" si="2"/>
        <v>男</v>
      </c>
      <c r="K48" s="9" t="s">
        <v>298</v>
      </c>
      <c r="L48" s="15" t="s">
        <v>24</v>
      </c>
      <c r="M48" s="9" t="s">
        <v>25</v>
      </c>
      <c r="N48" s="9"/>
      <c r="O48" s="9"/>
      <c r="P48" s="9" t="s">
        <v>301</v>
      </c>
      <c r="Q48" s="9"/>
      <c r="R48" s="9" t="str">
        <f>IFERROR(IF(LOOKUP((LEFT(P48,1)*7+MID(P48,2,1)*9+MID(P48,3,1)*10+MID(P48,4,1)*5+MID(P48,5,1)*8+MID(P48,6,1)*4+MID(P48,7,1)*2+MID(P48,8,1)+MID(P48,9,1)*6+MID(P48,10,1)*3+MID(P48,11,1)*7+MID(P48,12,1)*9+MID(P48,13,1)*10+MID(P48,14,1)*5+MID(P48,15,1)*8+MID(P48,16,1)*4+MID(P48,17,1)*2)-ROUNDDOWN((LEFT(P48,1)*7+MID(P48,2,1)*9+MID(P48,3,1)*10+MID(P48,4,1)*5+MID(P48,5,1)*8+MID(P48,6,1)*4+MID(P48,7,1)*2+MID(P48,8,1)+MID(P48,9,1)*6+MID(P48,10,1)*3+MID(P48,11,1)*7+MID(P48,12,1)*9+MID(P48,13,1)*10+MID(P48,14,1)*5+MID(P48,15,1)*8+MID(P48,16,1)*4+MID(P48,17,1)*2)/11,0)*11,{0,1,2,3,4,5,6,7,8,9,10},{"1","0","x","9","8","7","6","5","4","3","2"})=RIGHT(P48,1),"通过","未通过"),"")</f>
        <v>通过</v>
      </c>
    </row>
    <row r="49" ht="21.95" customHeight="1" spans="1:18">
      <c r="A49" s="8">
        <v>48</v>
      </c>
      <c r="B49" s="9" t="s">
        <v>302</v>
      </c>
      <c r="C49" s="9" t="s">
        <v>303</v>
      </c>
      <c r="D49" s="12" t="s">
        <v>304</v>
      </c>
      <c r="E49" s="9" t="s">
        <v>21</v>
      </c>
      <c r="F49" s="10" t="s">
        <v>305</v>
      </c>
      <c r="G49" s="9" t="str">
        <f t="shared" si="0"/>
        <v>20027</v>
      </c>
      <c r="H49" s="9" t="s">
        <v>306</v>
      </c>
      <c r="I49" s="9" t="str">
        <f t="shared" si="1"/>
        <v>19860612</v>
      </c>
      <c r="J49" s="9" t="str">
        <f t="shared" si="2"/>
        <v>女</v>
      </c>
      <c r="K49" s="9" t="s">
        <v>304</v>
      </c>
      <c r="L49" s="15" t="s">
        <v>24</v>
      </c>
      <c r="M49" s="9" t="s">
        <v>25</v>
      </c>
      <c r="N49" s="9"/>
      <c r="O49" s="9"/>
      <c r="P49" s="9" t="s">
        <v>307</v>
      </c>
      <c r="Q49" s="9"/>
      <c r="R49" s="9" t="str">
        <f>IFERROR(IF(LOOKUP((LEFT(P49,1)*7+MID(P49,2,1)*9+MID(P49,3,1)*10+MID(P49,4,1)*5+MID(P49,5,1)*8+MID(P49,6,1)*4+MID(P49,7,1)*2+MID(P49,8,1)+MID(P49,9,1)*6+MID(P49,10,1)*3+MID(P49,11,1)*7+MID(P49,12,1)*9+MID(P49,13,1)*10+MID(P49,14,1)*5+MID(P49,15,1)*8+MID(P49,16,1)*4+MID(P49,17,1)*2)-ROUNDDOWN((LEFT(P49,1)*7+MID(P49,2,1)*9+MID(P49,3,1)*10+MID(P49,4,1)*5+MID(P49,5,1)*8+MID(P49,6,1)*4+MID(P49,7,1)*2+MID(P49,8,1)+MID(P49,9,1)*6+MID(P49,10,1)*3+MID(P49,11,1)*7+MID(P49,12,1)*9+MID(P49,13,1)*10+MID(P49,14,1)*5+MID(P49,15,1)*8+MID(P49,16,1)*4+MID(P49,17,1)*2)/11,0)*11,{0,1,2,3,4,5,6,7,8,9,10},{"1","0","x","9","8","7","6","5","4","3","2"})=RIGHT(P49,1),"通过","未通过"),"")</f>
        <v>通过</v>
      </c>
    </row>
    <row r="50" ht="21.95" customHeight="1" spans="1:18">
      <c r="A50" s="8">
        <v>49</v>
      </c>
      <c r="B50" s="9" t="s">
        <v>308</v>
      </c>
      <c r="C50" s="9" t="s">
        <v>309</v>
      </c>
      <c r="D50" s="12" t="s">
        <v>310</v>
      </c>
      <c r="E50" s="9" t="s">
        <v>21</v>
      </c>
      <c r="F50" s="10" t="s">
        <v>311</v>
      </c>
      <c r="G50" s="9" t="str">
        <f t="shared" si="0"/>
        <v>8007X</v>
      </c>
      <c r="H50" s="9" t="s">
        <v>312</v>
      </c>
      <c r="I50" s="9" t="str">
        <f t="shared" si="1"/>
        <v>19950818</v>
      </c>
      <c r="J50" s="9" t="str">
        <f t="shared" si="2"/>
        <v>男</v>
      </c>
      <c r="K50" s="9" t="s">
        <v>310</v>
      </c>
      <c r="L50" s="15" t="s">
        <v>24</v>
      </c>
      <c r="M50" s="9" t="s">
        <v>25</v>
      </c>
      <c r="N50" s="9"/>
      <c r="O50" s="9"/>
      <c r="P50" s="9" t="s">
        <v>313</v>
      </c>
      <c r="Q50" s="9"/>
      <c r="R50" s="9" t="str">
        <f>IFERROR(IF(LOOKUP((LEFT(P50,1)*7+MID(P50,2,1)*9+MID(P50,3,1)*10+MID(P50,4,1)*5+MID(P50,5,1)*8+MID(P50,6,1)*4+MID(P50,7,1)*2+MID(P50,8,1)+MID(P50,9,1)*6+MID(P50,10,1)*3+MID(P50,11,1)*7+MID(P50,12,1)*9+MID(P50,13,1)*10+MID(P50,14,1)*5+MID(P50,15,1)*8+MID(P50,16,1)*4+MID(P50,17,1)*2)-ROUNDDOWN((LEFT(P50,1)*7+MID(P50,2,1)*9+MID(P50,3,1)*10+MID(P50,4,1)*5+MID(P50,5,1)*8+MID(P50,6,1)*4+MID(P50,7,1)*2+MID(P50,8,1)+MID(P50,9,1)*6+MID(P50,10,1)*3+MID(P50,11,1)*7+MID(P50,12,1)*9+MID(P50,13,1)*10+MID(P50,14,1)*5+MID(P50,15,1)*8+MID(P50,16,1)*4+MID(P50,17,1)*2)/11,0)*11,{0,1,2,3,4,5,6,7,8,9,10},{"1","0","x","9","8","7","6","5","4","3","2"})=RIGHT(P50,1),"通过","未通过"),"")</f>
        <v>通过</v>
      </c>
    </row>
    <row r="51" ht="21.95" customHeight="1" spans="1:18">
      <c r="A51" s="8">
        <v>50</v>
      </c>
      <c r="B51" s="9" t="s">
        <v>314</v>
      </c>
      <c r="C51" s="9" t="s">
        <v>315</v>
      </c>
      <c r="D51" s="12" t="s">
        <v>316</v>
      </c>
      <c r="E51" s="9" t="s">
        <v>21</v>
      </c>
      <c r="F51" s="10" t="s">
        <v>317</v>
      </c>
      <c r="G51" s="9" t="str">
        <f t="shared" si="0"/>
        <v>11444</v>
      </c>
      <c r="H51" s="9" t="s">
        <v>318</v>
      </c>
      <c r="I51" s="9" t="str">
        <f t="shared" si="1"/>
        <v>19940501</v>
      </c>
      <c r="J51" s="9" t="str">
        <f t="shared" si="2"/>
        <v>女</v>
      </c>
      <c r="K51" s="9" t="s">
        <v>316</v>
      </c>
      <c r="L51" s="15" t="s">
        <v>24</v>
      </c>
      <c r="M51" s="9" t="s">
        <v>25</v>
      </c>
      <c r="N51" s="9"/>
      <c r="O51" s="9"/>
      <c r="P51" s="9" t="s">
        <v>319</v>
      </c>
      <c r="Q51" s="9"/>
      <c r="R51" s="9" t="str">
        <f>IFERROR(IF(LOOKUP((LEFT(P51,1)*7+MID(P51,2,1)*9+MID(P51,3,1)*10+MID(P51,4,1)*5+MID(P51,5,1)*8+MID(P51,6,1)*4+MID(P51,7,1)*2+MID(P51,8,1)+MID(P51,9,1)*6+MID(P51,10,1)*3+MID(P51,11,1)*7+MID(P51,12,1)*9+MID(P51,13,1)*10+MID(P51,14,1)*5+MID(P51,15,1)*8+MID(P51,16,1)*4+MID(P51,17,1)*2)-ROUNDDOWN((LEFT(P51,1)*7+MID(P51,2,1)*9+MID(P51,3,1)*10+MID(P51,4,1)*5+MID(P51,5,1)*8+MID(P51,6,1)*4+MID(P51,7,1)*2+MID(P51,8,1)+MID(P51,9,1)*6+MID(P51,10,1)*3+MID(P51,11,1)*7+MID(P51,12,1)*9+MID(P51,13,1)*10+MID(P51,14,1)*5+MID(P51,15,1)*8+MID(P51,16,1)*4+MID(P51,17,1)*2)/11,0)*11,{0,1,2,3,4,5,6,7,8,9,10},{"1","0","x","9","8","7","6","5","4","3","2"})=RIGHT(P51,1),"通过","未通过"),"")</f>
        <v>通过</v>
      </c>
    </row>
    <row r="52" ht="21.95" customHeight="1" spans="1:18">
      <c r="A52" s="8">
        <v>51</v>
      </c>
      <c r="B52" s="9" t="s">
        <v>320</v>
      </c>
      <c r="C52" s="9" t="s">
        <v>321</v>
      </c>
      <c r="D52" s="12" t="s">
        <v>322</v>
      </c>
      <c r="E52" s="9" t="s">
        <v>21</v>
      </c>
      <c r="F52" s="10" t="s">
        <v>323</v>
      </c>
      <c r="G52" s="9" t="str">
        <f t="shared" si="0"/>
        <v>22529</v>
      </c>
      <c r="H52" s="9" t="s">
        <v>324</v>
      </c>
      <c r="I52" s="9" t="str">
        <f t="shared" si="1"/>
        <v>19861012</v>
      </c>
      <c r="J52" s="9" t="str">
        <f t="shared" si="2"/>
        <v>女</v>
      </c>
      <c r="K52" s="9" t="s">
        <v>322</v>
      </c>
      <c r="L52" s="15" t="s">
        <v>24</v>
      </c>
      <c r="M52" s="9" t="s">
        <v>25</v>
      </c>
      <c r="N52" s="9"/>
      <c r="O52" s="9"/>
      <c r="P52" s="9" t="s">
        <v>325</v>
      </c>
      <c r="Q52" s="9"/>
      <c r="R52" s="9" t="str">
        <f>IFERROR(IF(LOOKUP((LEFT(P52,1)*7+MID(P52,2,1)*9+MID(P52,3,1)*10+MID(P52,4,1)*5+MID(P52,5,1)*8+MID(P52,6,1)*4+MID(P52,7,1)*2+MID(P52,8,1)+MID(P52,9,1)*6+MID(P52,10,1)*3+MID(P52,11,1)*7+MID(P52,12,1)*9+MID(P52,13,1)*10+MID(P52,14,1)*5+MID(P52,15,1)*8+MID(P52,16,1)*4+MID(P52,17,1)*2)-ROUNDDOWN((LEFT(P52,1)*7+MID(P52,2,1)*9+MID(P52,3,1)*10+MID(P52,4,1)*5+MID(P52,5,1)*8+MID(P52,6,1)*4+MID(P52,7,1)*2+MID(P52,8,1)+MID(P52,9,1)*6+MID(P52,10,1)*3+MID(P52,11,1)*7+MID(P52,12,1)*9+MID(P52,13,1)*10+MID(P52,14,1)*5+MID(P52,15,1)*8+MID(P52,16,1)*4+MID(P52,17,1)*2)/11,0)*11,{0,1,2,3,4,5,6,7,8,9,10},{"1","0","x","9","8","7","6","5","4","3","2"})=RIGHT(P52,1),"通过","未通过"),"")</f>
        <v>通过</v>
      </c>
    </row>
    <row r="53" ht="21.95" customHeight="1" spans="1:18">
      <c r="A53" s="8">
        <v>52</v>
      </c>
      <c r="B53" s="9" t="s">
        <v>326</v>
      </c>
      <c r="C53" s="9" t="s">
        <v>327</v>
      </c>
      <c r="D53" s="12" t="s">
        <v>328</v>
      </c>
      <c r="E53" s="9" t="s">
        <v>21</v>
      </c>
      <c r="F53" s="10" t="s">
        <v>329</v>
      </c>
      <c r="G53" s="9" t="str">
        <f t="shared" si="0"/>
        <v>11595</v>
      </c>
      <c r="H53" s="9" t="s">
        <v>330</v>
      </c>
      <c r="I53" s="9" t="str">
        <f t="shared" si="1"/>
        <v>19800801</v>
      </c>
      <c r="J53" s="9" t="str">
        <f t="shared" si="2"/>
        <v>男</v>
      </c>
      <c r="K53" s="9" t="s">
        <v>328</v>
      </c>
      <c r="L53" s="15" t="s">
        <v>24</v>
      </c>
      <c r="M53" s="9" t="s">
        <v>25</v>
      </c>
      <c r="N53" s="9"/>
      <c r="O53" s="9"/>
      <c r="P53" s="9" t="s">
        <v>331</v>
      </c>
      <c r="Q53" s="9"/>
      <c r="R53" s="9" t="str">
        <f>IFERROR(IF(LOOKUP((LEFT(P53,1)*7+MID(P53,2,1)*9+MID(P53,3,1)*10+MID(P53,4,1)*5+MID(P53,5,1)*8+MID(P53,6,1)*4+MID(P53,7,1)*2+MID(P53,8,1)+MID(P53,9,1)*6+MID(P53,10,1)*3+MID(P53,11,1)*7+MID(P53,12,1)*9+MID(P53,13,1)*10+MID(P53,14,1)*5+MID(P53,15,1)*8+MID(P53,16,1)*4+MID(P53,17,1)*2)-ROUNDDOWN((LEFT(P53,1)*7+MID(P53,2,1)*9+MID(P53,3,1)*10+MID(P53,4,1)*5+MID(P53,5,1)*8+MID(P53,6,1)*4+MID(P53,7,1)*2+MID(P53,8,1)+MID(P53,9,1)*6+MID(P53,10,1)*3+MID(P53,11,1)*7+MID(P53,12,1)*9+MID(P53,13,1)*10+MID(P53,14,1)*5+MID(P53,15,1)*8+MID(P53,16,1)*4+MID(P53,17,1)*2)/11,0)*11,{0,1,2,3,4,5,6,7,8,9,10},{"1","0","x","9","8","7","6","5","4","3","2"})=RIGHT(P53,1),"通过","未通过"),"")</f>
        <v>通过</v>
      </c>
    </row>
    <row r="54" ht="21.95" customHeight="1" spans="1:18">
      <c r="A54" s="8">
        <v>53</v>
      </c>
      <c r="B54" s="9" t="s">
        <v>332</v>
      </c>
      <c r="C54" s="9" t="s">
        <v>333</v>
      </c>
      <c r="D54" s="12" t="s">
        <v>334</v>
      </c>
      <c r="E54" s="9" t="s">
        <v>21</v>
      </c>
      <c r="F54" s="10" t="s">
        <v>335</v>
      </c>
      <c r="G54" s="9" t="str">
        <f t="shared" si="0"/>
        <v>57416</v>
      </c>
      <c r="H54" s="9" t="s">
        <v>336</v>
      </c>
      <c r="I54" s="9" t="str">
        <f t="shared" si="1"/>
        <v>19850315</v>
      </c>
      <c r="J54" s="9" t="str">
        <f t="shared" si="2"/>
        <v>男</v>
      </c>
      <c r="K54" s="9" t="s">
        <v>334</v>
      </c>
      <c r="L54" s="15" t="s">
        <v>24</v>
      </c>
      <c r="M54" s="9" t="s">
        <v>25</v>
      </c>
      <c r="N54" s="9"/>
      <c r="O54" s="9"/>
      <c r="P54" s="9" t="s">
        <v>337</v>
      </c>
      <c r="Q54" s="9"/>
      <c r="R54" s="9" t="str">
        <f>IFERROR(IF(LOOKUP((LEFT(P54,1)*7+MID(P54,2,1)*9+MID(P54,3,1)*10+MID(P54,4,1)*5+MID(P54,5,1)*8+MID(P54,6,1)*4+MID(P54,7,1)*2+MID(P54,8,1)+MID(P54,9,1)*6+MID(P54,10,1)*3+MID(P54,11,1)*7+MID(P54,12,1)*9+MID(P54,13,1)*10+MID(P54,14,1)*5+MID(P54,15,1)*8+MID(P54,16,1)*4+MID(P54,17,1)*2)-ROUNDDOWN((LEFT(P54,1)*7+MID(P54,2,1)*9+MID(P54,3,1)*10+MID(P54,4,1)*5+MID(P54,5,1)*8+MID(P54,6,1)*4+MID(P54,7,1)*2+MID(P54,8,1)+MID(P54,9,1)*6+MID(P54,10,1)*3+MID(P54,11,1)*7+MID(P54,12,1)*9+MID(P54,13,1)*10+MID(P54,14,1)*5+MID(P54,15,1)*8+MID(P54,16,1)*4+MID(P54,17,1)*2)/11,0)*11,{0,1,2,3,4,5,6,7,8,9,10},{"1","0","x","9","8","7","6","5","4","3","2"})=RIGHT(P54,1),"通过","未通过"),"")</f>
        <v>通过</v>
      </c>
    </row>
    <row r="55" ht="21.95" customHeight="1" spans="1:18">
      <c r="A55" s="8">
        <v>54</v>
      </c>
      <c r="B55" s="9" t="s">
        <v>338</v>
      </c>
      <c r="C55" s="9" t="s">
        <v>339</v>
      </c>
      <c r="D55" s="12" t="s">
        <v>340</v>
      </c>
      <c r="E55" s="9" t="s">
        <v>21</v>
      </c>
      <c r="F55" s="10" t="s">
        <v>341</v>
      </c>
      <c r="G55" s="9" t="str">
        <f t="shared" si="0"/>
        <v>63880</v>
      </c>
      <c r="H55" s="9" t="s">
        <v>342</v>
      </c>
      <c r="I55" s="9" t="str">
        <f t="shared" si="1"/>
        <v>19900506</v>
      </c>
      <c r="J55" s="9" t="str">
        <f t="shared" si="2"/>
        <v>女</v>
      </c>
      <c r="K55" s="9" t="s">
        <v>340</v>
      </c>
      <c r="L55" s="15" t="s">
        <v>24</v>
      </c>
      <c r="M55" s="9" t="s">
        <v>25</v>
      </c>
      <c r="N55" s="9"/>
      <c r="O55" s="9"/>
      <c r="P55" s="9" t="s">
        <v>343</v>
      </c>
      <c r="Q55" s="9"/>
      <c r="R55" s="9" t="str">
        <f>IFERROR(IF(LOOKUP((LEFT(P55,1)*7+MID(P55,2,1)*9+MID(P55,3,1)*10+MID(P55,4,1)*5+MID(P55,5,1)*8+MID(P55,6,1)*4+MID(P55,7,1)*2+MID(P55,8,1)+MID(P55,9,1)*6+MID(P55,10,1)*3+MID(P55,11,1)*7+MID(P55,12,1)*9+MID(P55,13,1)*10+MID(P55,14,1)*5+MID(P55,15,1)*8+MID(P55,16,1)*4+MID(P55,17,1)*2)-ROUNDDOWN((LEFT(P55,1)*7+MID(P55,2,1)*9+MID(P55,3,1)*10+MID(P55,4,1)*5+MID(P55,5,1)*8+MID(P55,6,1)*4+MID(P55,7,1)*2+MID(P55,8,1)+MID(P55,9,1)*6+MID(P55,10,1)*3+MID(P55,11,1)*7+MID(P55,12,1)*9+MID(P55,13,1)*10+MID(P55,14,1)*5+MID(P55,15,1)*8+MID(P55,16,1)*4+MID(P55,17,1)*2)/11,0)*11,{0,1,2,3,4,5,6,7,8,9,10},{"1","0","x","9","8","7","6","5","4","3","2"})=RIGHT(P55,1),"通过","未通过"),"")</f>
        <v>通过</v>
      </c>
    </row>
    <row r="56" ht="21.95" customHeight="1" spans="1:18">
      <c r="A56" s="8">
        <v>55</v>
      </c>
      <c r="B56" s="9" t="s">
        <v>344</v>
      </c>
      <c r="C56" s="9" t="s">
        <v>345</v>
      </c>
      <c r="D56" s="12" t="s">
        <v>346</v>
      </c>
      <c r="E56" s="9" t="s">
        <v>21</v>
      </c>
      <c r="F56" s="10" t="s">
        <v>347</v>
      </c>
      <c r="G56" s="9" t="str">
        <f t="shared" si="0"/>
        <v>54528</v>
      </c>
      <c r="H56" s="9" t="s">
        <v>348</v>
      </c>
      <c r="I56" s="9" t="str">
        <f t="shared" si="1"/>
        <v>19801115</v>
      </c>
      <c r="J56" s="9" t="str">
        <f t="shared" si="2"/>
        <v>女</v>
      </c>
      <c r="K56" s="9" t="s">
        <v>346</v>
      </c>
      <c r="L56" s="15" t="s">
        <v>24</v>
      </c>
      <c r="M56" s="9" t="s">
        <v>25</v>
      </c>
      <c r="N56" s="9"/>
      <c r="O56" s="9"/>
      <c r="P56" s="9" t="s">
        <v>349</v>
      </c>
      <c r="Q56" s="9"/>
      <c r="R56" s="9" t="str">
        <f>IFERROR(IF(LOOKUP((LEFT(P56,1)*7+MID(P56,2,1)*9+MID(P56,3,1)*10+MID(P56,4,1)*5+MID(P56,5,1)*8+MID(P56,6,1)*4+MID(P56,7,1)*2+MID(P56,8,1)+MID(P56,9,1)*6+MID(P56,10,1)*3+MID(P56,11,1)*7+MID(P56,12,1)*9+MID(P56,13,1)*10+MID(P56,14,1)*5+MID(P56,15,1)*8+MID(P56,16,1)*4+MID(P56,17,1)*2)-ROUNDDOWN((LEFT(P56,1)*7+MID(P56,2,1)*9+MID(P56,3,1)*10+MID(P56,4,1)*5+MID(P56,5,1)*8+MID(P56,6,1)*4+MID(P56,7,1)*2+MID(P56,8,1)+MID(P56,9,1)*6+MID(P56,10,1)*3+MID(P56,11,1)*7+MID(P56,12,1)*9+MID(P56,13,1)*10+MID(P56,14,1)*5+MID(P56,15,1)*8+MID(P56,16,1)*4+MID(P56,17,1)*2)/11,0)*11,{0,1,2,3,4,5,6,7,8,9,10},{"1","0","x","9","8","7","6","5","4","3","2"})=RIGHT(P56,1),"通过","未通过"),"")</f>
        <v>通过</v>
      </c>
    </row>
    <row r="57" ht="21.95" customHeight="1" spans="1:18">
      <c r="A57" s="8">
        <v>56</v>
      </c>
      <c r="B57" s="9" t="s">
        <v>350</v>
      </c>
      <c r="C57" s="9" t="s">
        <v>351</v>
      </c>
      <c r="D57" s="12" t="s">
        <v>352</v>
      </c>
      <c r="E57" s="9" t="s">
        <v>21</v>
      </c>
      <c r="F57" s="10" t="s">
        <v>353</v>
      </c>
      <c r="G57" s="9" t="str">
        <f t="shared" si="0"/>
        <v>13543</v>
      </c>
      <c r="H57" s="9" t="s">
        <v>354</v>
      </c>
      <c r="I57" s="9" t="str">
        <f t="shared" si="1"/>
        <v>19960311</v>
      </c>
      <c r="J57" s="9" t="str">
        <f t="shared" si="2"/>
        <v>女</v>
      </c>
      <c r="K57" s="9" t="s">
        <v>352</v>
      </c>
      <c r="L57" s="15" t="s">
        <v>24</v>
      </c>
      <c r="M57" s="9" t="s">
        <v>25</v>
      </c>
      <c r="N57" s="9"/>
      <c r="O57" s="9"/>
      <c r="P57" s="9" t="s">
        <v>355</v>
      </c>
      <c r="Q57" s="9"/>
      <c r="R57" s="9" t="str">
        <f>IFERROR(IF(LOOKUP((LEFT(P57,1)*7+MID(P57,2,1)*9+MID(P57,3,1)*10+MID(P57,4,1)*5+MID(P57,5,1)*8+MID(P57,6,1)*4+MID(P57,7,1)*2+MID(P57,8,1)+MID(P57,9,1)*6+MID(P57,10,1)*3+MID(P57,11,1)*7+MID(P57,12,1)*9+MID(P57,13,1)*10+MID(P57,14,1)*5+MID(P57,15,1)*8+MID(P57,16,1)*4+MID(P57,17,1)*2)-ROUNDDOWN((LEFT(P57,1)*7+MID(P57,2,1)*9+MID(P57,3,1)*10+MID(P57,4,1)*5+MID(P57,5,1)*8+MID(P57,6,1)*4+MID(P57,7,1)*2+MID(P57,8,1)+MID(P57,9,1)*6+MID(P57,10,1)*3+MID(P57,11,1)*7+MID(P57,12,1)*9+MID(P57,13,1)*10+MID(P57,14,1)*5+MID(P57,15,1)*8+MID(P57,16,1)*4+MID(P57,17,1)*2)/11,0)*11,{0,1,2,3,4,5,6,7,8,9,10},{"1","0","x","9","8","7","6","5","4","3","2"})=RIGHT(P57,1),"通过","未通过"),"")</f>
        <v>通过</v>
      </c>
    </row>
  </sheetData>
  <autoFilter xmlns:etc="http://www.wps.cn/officeDocument/2017/etCustomData" ref="A1:R57" etc:filterBottomFollowUsedRange="0">
    <extLst/>
  </autoFilter>
  <conditionalFormatting sqref="C1">
    <cfRule type="duplicateValues" dxfId="0" priority="76"/>
  </conditionalFormatting>
  <conditionalFormatting sqref="B$1:B$1048576">
    <cfRule type="duplicateValues" dxfId="0" priority="42"/>
    <cfRule type="duplicateValues" dxfId="0" priority="43"/>
    <cfRule type="duplicateValues" dxfId="1" priority="44"/>
  </conditionalFormatting>
  <conditionalFormatting sqref="C$1:C$1048576">
    <cfRule type="duplicateValues" dxfId="0" priority="1"/>
  </conditionalFormatting>
  <conditionalFormatting sqref="H$1:H$1048576">
    <cfRule type="duplicateValues" dxfId="0" priority="2"/>
    <cfRule type="duplicateValues" dxfId="0" priority="54"/>
    <cfRule type="duplicateValues" dxfId="0" priority="55"/>
    <cfRule type="duplicateValues" dxfId="1" priority="56"/>
    <cfRule type="duplicateValues" dxfId="1" priority="57"/>
    <cfRule type="duplicateValues" dxfId="1" priority="58"/>
    <cfRule type="duplicateValues" dxfId="1" priority="59"/>
  </conditionalFormatting>
  <conditionalFormatting sqref="P$1:P$1048576">
    <cfRule type="duplicateValues" dxfId="1" priority="72"/>
  </conditionalFormatting>
  <pageMargins left="0.7" right="0.7" top="0.75" bottom="0.75" header="0.3" footer="0.3"/>
  <pageSetup paperSize="9" orientation="portrait" verticalDpi="19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57"/>
  <sheetViews>
    <sheetView tabSelected="1" zoomScale="85" zoomScaleNormal="85" workbookViewId="0">
      <selection activeCell="D6" sqref="D6"/>
    </sheetView>
  </sheetViews>
  <sheetFormatPr defaultColWidth="9" defaultRowHeight="15.6" outlineLevelCol="4"/>
  <cols>
    <col min="1" max="1" width="4.75" style="1" customWidth="1"/>
    <col min="2" max="2" width="10.25" style="1" customWidth="1"/>
    <col min="3" max="3" width="17.6296296296296" style="1" customWidth="1"/>
    <col min="4" max="4" width="37" style="1" customWidth="1"/>
    <col min="5" max="5" width="8" style="1" customWidth="1"/>
    <col min="6" max="243" width="9" style="1" customWidth="1"/>
    <col min="244" max="16384" width="9" style="2"/>
  </cols>
  <sheetData>
    <row r="1" ht="50.1" customHeight="1" spans="1:5">
      <c r="A1" s="3" t="s">
        <v>0</v>
      </c>
      <c r="B1" s="4" t="s">
        <v>2</v>
      </c>
      <c r="C1" s="5" t="s">
        <v>5</v>
      </c>
      <c r="D1" s="6" t="s">
        <v>7</v>
      </c>
      <c r="E1" s="7" t="s">
        <v>356</v>
      </c>
    </row>
    <row r="2" ht="21.95" customHeight="1" spans="1:5">
      <c r="A2" s="8">
        <v>1</v>
      </c>
      <c r="B2" s="9" t="s">
        <v>19</v>
      </c>
      <c r="C2" s="10" t="s">
        <v>22</v>
      </c>
      <c r="D2" s="9" t="s">
        <v>23</v>
      </c>
      <c r="E2" s="9" t="s">
        <v>357</v>
      </c>
    </row>
    <row r="3" ht="21.95" customHeight="1" spans="1:5">
      <c r="A3" s="8">
        <v>2</v>
      </c>
      <c r="B3" s="9" t="s">
        <v>28</v>
      </c>
      <c r="C3" s="10" t="s">
        <v>30</v>
      </c>
      <c r="D3" s="9" t="s">
        <v>31</v>
      </c>
      <c r="E3" s="9" t="s">
        <v>358</v>
      </c>
    </row>
    <row r="4" ht="21.95" customHeight="1" spans="1:5">
      <c r="A4" s="8">
        <v>3</v>
      </c>
      <c r="B4" s="9" t="s">
        <v>34</v>
      </c>
      <c r="C4" s="10" t="s">
        <v>36</v>
      </c>
      <c r="D4" s="9" t="s">
        <v>37</v>
      </c>
      <c r="E4" s="9" t="s">
        <v>359</v>
      </c>
    </row>
    <row r="5" ht="21.95" customHeight="1" spans="1:5">
      <c r="A5" s="8">
        <v>4</v>
      </c>
      <c r="B5" s="9" t="s">
        <v>40</v>
      </c>
      <c r="C5" s="10" t="s">
        <v>42</v>
      </c>
      <c r="D5" s="9" t="s">
        <v>43</v>
      </c>
      <c r="E5" s="9" t="s">
        <v>360</v>
      </c>
    </row>
    <row r="6" ht="21.95" customHeight="1" spans="1:5">
      <c r="A6" s="8">
        <v>5</v>
      </c>
      <c r="B6" s="9" t="s">
        <v>46</v>
      </c>
      <c r="C6" s="10" t="s">
        <v>48</v>
      </c>
      <c r="D6" s="9" t="s">
        <v>49</v>
      </c>
      <c r="E6" s="9" t="s">
        <v>361</v>
      </c>
    </row>
    <row r="7" ht="21.95" customHeight="1" spans="1:5">
      <c r="A7" s="8">
        <v>6</v>
      </c>
      <c r="B7" s="9" t="s">
        <v>52</v>
      </c>
      <c r="C7" s="10" t="s">
        <v>54</v>
      </c>
      <c r="D7" s="9" t="s">
        <v>55</v>
      </c>
      <c r="E7" s="9" t="s">
        <v>362</v>
      </c>
    </row>
    <row r="8" ht="21.95" customHeight="1" spans="1:5">
      <c r="A8" s="8">
        <v>7</v>
      </c>
      <c r="B8" s="9" t="s">
        <v>58</v>
      </c>
      <c r="C8" s="10" t="s">
        <v>60</v>
      </c>
      <c r="D8" s="9" t="s">
        <v>61</v>
      </c>
      <c r="E8" s="9" t="s">
        <v>363</v>
      </c>
    </row>
    <row r="9" ht="21.95" customHeight="1" spans="1:5">
      <c r="A9" s="8">
        <v>8</v>
      </c>
      <c r="B9" s="9" t="s">
        <v>64</v>
      </c>
      <c r="C9" s="10" t="s">
        <v>66</v>
      </c>
      <c r="D9" s="9" t="s">
        <v>67</v>
      </c>
      <c r="E9" s="9" t="s">
        <v>364</v>
      </c>
    </row>
    <row r="10" ht="21.95" customHeight="1" spans="1:5">
      <c r="A10" s="8">
        <v>9</v>
      </c>
      <c r="B10" s="9" t="s">
        <v>70</v>
      </c>
      <c r="C10" s="10" t="s">
        <v>72</v>
      </c>
      <c r="D10" s="9" t="s">
        <v>73</v>
      </c>
      <c r="E10" s="9" t="s">
        <v>365</v>
      </c>
    </row>
    <row r="11" ht="21.95" customHeight="1" spans="1:5">
      <c r="A11" s="8">
        <v>10</v>
      </c>
      <c r="B11" s="9" t="s">
        <v>76</v>
      </c>
      <c r="C11" s="10" t="s">
        <v>78</v>
      </c>
      <c r="D11" s="9" t="s">
        <v>79</v>
      </c>
      <c r="E11" s="9" t="s">
        <v>366</v>
      </c>
    </row>
    <row r="12" ht="21.95" customHeight="1" spans="1:5">
      <c r="A12" s="8">
        <v>11</v>
      </c>
      <c r="B12" s="9" t="s">
        <v>82</v>
      </c>
      <c r="C12" s="10" t="s">
        <v>84</v>
      </c>
      <c r="D12" s="9" t="s">
        <v>85</v>
      </c>
      <c r="E12" s="9" t="s">
        <v>367</v>
      </c>
    </row>
    <row r="13" ht="21.95" customHeight="1" spans="1:5">
      <c r="A13" s="8">
        <v>12</v>
      </c>
      <c r="B13" s="9" t="s">
        <v>88</v>
      </c>
      <c r="C13" s="10" t="s">
        <v>90</v>
      </c>
      <c r="D13" s="9" t="s">
        <v>91</v>
      </c>
      <c r="E13" s="9" t="s">
        <v>368</v>
      </c>
    </row>
    <row r="14" ht="21.95" customHeight="1" spans="1:5">
      <c r="A14" s="8">
        <v>13</v>
      </c>
      <c r="B14" s="9" t="s">
        <v>94</v>
      </c>
      <c r="C14" s="10" t="s">
        <v>96</v>
      </c>
      <c r="D14" s="9" t="s">
        <v>97</v>
      </c>
      <c r="E14" s="9" t="s">
        <v>369</v>
      </c>
    </row>
    <row r="15" ht="21.95" customHeight="1" spans="1:5">
      <c r="A15" s="8">
        <v>14</v>
      </c>
      <c r="B15" s="9" t="s">
        <v>100</v>
      </c>
      <c r="C15" s="10" t="s">
        <v>102</v>
      </c>
      <c r="D15" s="9" t="s">
        <v>103</v>
      </c>
      <c r="E15" s="9" t="s">
        <v>370</v>
      </c>
    </row>
    <row r="16" ht="21.95" customHeight="1" spans="1:5">
      <c r="A16" s="8">
        <v>15</v>
      </c>
      <c r="B16" s="9" t="s">
        <v>106</v>
      </c>
      <c r="C16" s="10" t="s">
        <v>108</v>
      </c>
      <c r="D16" s="9" t="s">
        <v>109</v>
      </c>
      <c r="E16" s="9" t="s">
        <v>371</v>
      </c>
    </row>
    <row r="17" ht="21.95" customHeight="1" spans="1:5">
      <c r="A17" s="8">
        <v>16</v>
      </c>
      <c r="B17" s="9" t="s">
        <v>112</v>
      </c>
      <c r="C17" s="10" t="s">
        <v>114</v>
      </c>
      <c r="D17" s="9" t="s">
        <v>115</v>
      </c>
      <c r="E17" s="9" t="s">
        <v>372</v>
      </c>
    </row>
    <row r="18" ht="21.95" customHeight="1" spans="1:5">
      <c r="A18" s="8">
        <v>17</v>
      </c>
      <c r="B18" s="9" t="s">
        <v>118</v>
      </c>
      <c r="C18" s="10" t="s">
        <v>120</v>
      </c>
      <c r="D18" s="9" t="s">
        <v>121</v>
      </c>
      <c r="E18" s="9" t="s">
        <v>373</v>
      </c>
    </row>
    <row r="19" ht="21.95" customHeight="1" spans="1:5">
      <c r="A19" s="8">
        <v>18</v>
      </c>
      <c r="B19" s="9" t="s">
        <v>124</v>
      </c>
      <c r="C19" s="10" t="s">
        <v>126</v>
      </c>
      <c r="D19" s="9" t="s">
        <v>127</v>
      </c>
      <c r="E19" s="9" t="s">
        <v>374</v>
      </c>
    </row>
    <row r="20" ht="21.95" customHeight="1" spans="1:5">
      <c r="A20" s="8">
        <v>19</v>
      </c>
      <c r="B20" s="9" t="s">
        <v>130</v>
      </c>
      <c r="C20" s="10" t="s">
        <v>132</v>
      </c>
      <c r="D20" s="9" t="s">
        <v>133</v>
      </c>
      <c r="E20" s="9" t="s">
        <v>375</v>
      </c>
    </row>
    <row r="21" ht="21.95" customHeight="1" spans="1:5">
      <c r="A21" s="8">
        <v>20</v>
      </c>
      <c r="B21" s="9" t="s">
        <v>136</v>
      </c>
      <c r="C21" s="10" t="s">
        <v>138</v>
      </c>
      <c r="D21" s="9" t="s">
        <v>139</v>
      </c>
      <c r="E21" s="9" t="s">
        <v>376</v>
      </c>
    </row>
    <row r="22" ht="21.95" customHeight="1" spans="1:5">
      <c r="A22" s="8">
        <v>21</v>
      </c>
      <c r="B22" s="9" t="s">
        <v>142</v>
      </c>
      <c r="C22" s="10" t="s">
        <v>144</v>
      </c>
      <c r="D22" s="9" t="s">
        <v>145</v>
      </c>
      <c r="E22" s="9" t="s">
        <v>377</v>
      </c>
    </row>
    <row r="23" ht="21.95" customHeight="1" spans="1:5">
      <c r="A23" s="8">
        <v>22</v>
      </c>
      <c r="B23" s="9" t="s">
        <v>148</v>
      </c>
      <c r="C23" s="10" t="s">
        <v>150</v>
      </c>
      <c r="D23" s="9" t="s">
        <v>151</v>
      </c>
      <c r="E23" s="9" t="s">
        <v>378</v>
      </c>
    </row>
    <row r="24" ht="21.95" customHeight="1" spans="1:5">
      <c r="A24" s="8">
        <v>23</v>
      </c>
      <c r="B24" s="9" t="s">
        <v>154</v>
      </c>
      <c r="C24" s="10" t="s">
        <v>156</v>
      </c>
      <c r="D24" s="9" t="s">
        <v>157</v>
      </c>
      <c r="E24" s="9" t="s">
        <v>379</v>
      </c>
    </row>
    <row r="25" ht="21.95" customHeight="1" spans="1:5">
      <c r="A25" s="8">
        <v>24</v>
      </c>
      <c r="B25" s="9" t="s">
        <v>160</v>
      </c>
      <c r="C25" s="10" t="s">
        <v>162</v>
      </c>
      <c r="D25" s="9" t="s">
        <v>163</v>
      </c>
      <c r="E25" s="9" t="s">
        <v>380</v>
      </c>
    </row>
    <row r="26" ht="21.95" customHeight="1" spans="1:5">
      <c r="A26" s="8">
        <v>25</v>
      </c>
      <c r="B26" s="9" t="s">
        <v>166</v>
      </c>
      <c r="C26" s="10" t="s">
        <v>168</v>
      </c>
      <c r="D26" s="9" t="s">
        <v>169</v>
      </c>
      <c r="E26" s="9" t="s">
        <v>381</v>
      </c>
    </row>
    <row r="27" ht="21.95" customHeight="1" spans="1:5">
      <c r="A27" s="8">
        <v>26</v>
      </c>
      <c r="B27" s="9" t="s">
        <v>172</v>
      </c>
      <c r="C27" s="10" t="s">
        <v>174</v>
      </c>
      <c r="D27" s="9" t="s">
        <v>175</v>
      </c>
      <c r="E27" s="9" t="s">
        <v>382</v>
      </c>
    </row>
    <row r="28" ht="21.95" customHeight="1" spans="1:5">
      <c r="A28" s="8">
        <v>27</v>
      </c>
      <c r="B28" s="9" t="s">
        <v>178</v>
      </c>
      <c r="C28" s="10" t="s">
        <v>180</v>
      </c>
      <c r="D28" s="9" t="s">
        <v>181</v>
      </c>
      <c r="E28" s="9" t="s">
        <v>383</v>
      </c>
    </row>
    <row r="29" ht="21.95" customHeight="1" spans="1:5">
      <c r="A29" s="8">
        <v>28</v>
      </c>
      <c r="B29" s="9" t="s">
        <v>184</v>
      </c>
      <c r="C29" s="10" t="s">
        <v>186</v>
      </c>
      <c r="D29" s="9" t="s">
        <v>187</v>
      </c>
      <c r="E29" s="9" t="s">
        <v>384</v>
      </c>
    </row>
    <row r="30" ht="21.95" customHeight="1" spans="1:5">
      <c r="A30" s="8">
        <v>29</v>
      </c>
      <c r="B30" s="9" t="s">
        <v>190</v>
      </c>
      <c r="C30" s="10" t="s">
        <v>192</v>
      </c>
      <c r="D30" s="9" t="s">
        <v>193</v>
      </c>
      <c r="E30" s="9" t="s">
        <v>385</v>
      </c>
    </row>
    <row r="31" ht="21.95" customHeight="1" spans="1:5">
      <c r="A31" s="8">
        <v>30</v>
      </c>
      <c r="B31" s="9" t="s">
        <v>196</v>
      </c>
      <c r="C31" s="10" t="s">
        <v>198</v>
      </c>
      <c r="D31" s="9" t="s">
        <v>199</v>
      </c>
      <c r="E31" s="9" t="s">
        <v>386</v>
      </c>
    </row>
    <row r="32" ht="21.95" customHeight="1" spans="1:5">
      <c r="A32" s="8">
        <v>31</v>
      </c>
      <c r="B32" s="9" t="s">
        <v>202</v>
      </c>
      <c r="C32" s="10" t="s">
        <v>204</v>
      </c>
      <c r="D32" s="9" t="s">
        <v>205</v>
      </c>
      <c r="E32" s="9" t="s">
        <v>387</v>
      </c>
    </row>
    <row r="33" ht="21.95" customHeight="1" spans="1:5">
      <c r="A33" s="8">
        <v>32</v>
      </c>
      <c r="B33" s="9" t="s">
        <v>208</v>
      </c>
      <c r="C33" s="10" t="s">
        <v>210</v>
      </c>
      <c r="D33" s="9" t="s">
        <v>211</v>
      </c>
      <c r="E33" s="9" t="s">
        <v>388</v>
      </c>
    </row>
    <row r="34" ht="21.95" customHeight="1" spans="1:5">
      <c r="A34" s="8">
        <v>33</v>
      </c>
      <c r="B34" s="9" t="s">
        <v>214</v>
      </c>
      <c r="C34" s="10" t="s">
        <v>216</v>
      </c>
      <c r="D34" s="9" t="s">
        <v>217</v>
      </c>
      <c r="E34" s="9" t="s">
        <v>389</v>
      </c>
    </row>
    <row r="35" ht="21.95" customHeight="1" spans="1:5">
      <c r="A35" s="8">
        <v>34</v>
      </c>
      <c r="B35" s="9" t="s">
        <v>220</v>
      </c>
      <c r="C35" s="10" t="s">
        <v>222</v>
      </c>
      <c r="D35" s="9" t="s">
        <v>223</v>
      </c>
      <c r="E35" s="9" t="s">
        <v>390</v>
      </c>
    </row>
    <row r="36" ht="21.95" customHeight="1" spans="1:5">
      <c r="A36" s="8">
        <v>35</v>
      </c>
      <c r="B36" s="9" t="s">
        <v>226</v>
      </c>
      <c r="C36" s="10" t="s">
        <v>228</v>
      </c>
      <c r="D36" s="9" t="s">
        <v>229</v>
      </c>
      <c r="E36" s="9" t="s">
        <v>391</v>
      </c>
    </row>
    <row r="37" ht="21.95" customHeight="1" spans="1:5">
      <c r="A37" s="8">
        <v>36</v>
      </c>
      <c r="B37" s="9" t="s">
        <v>232</v>
      </c>
      <c r="C37" s="10" t="s">
        <v>234</v>
      </c>
      <c r="D37" s="9" t="s">
        <v>235</v>
      </c>
      <c r="E37" s="9" t="s">
        <v>392</v>
      </c>
    </row>
    <row r="38" ht="21.95" customHeight="1" spans="1:5">
      <c r="A38" s="8">
        <v>37</v>
      </c>
      <c r="B38" s="9" t="s">
        <v>238</v>
      </c>
      <c r="C38" s="10" t="s">
        <v>240</v>
      </c>
      <c r="D38" s="9" t="s">
        <v>241</v>
      </c>
      <c r="E38" s="9" t="s">
        <v>393</v>
      </c>
    </row>
    <row r="39" ht="21.95" customHeight="1" spans="1:5">
      <c r="A39" s="8">
        <v>38</v>
      </c>
      <c r="B39" s="9" t="s">
        <v>244</v>
      </c>
      <c r="C39" s="10" t="s">
        <v>246</v>
      </c>
      <c r="D39" s="9" t="s">
        <v>247</v>
      </c>
      <c r="E39" s="9" t="s">
        <v>394</v>
      </c>
    </row>
    <row r="40" ht="21.95" customHeight="1" spans="1:5">
      <c r="A40" s="8">
        <v>39</v>
      </c>
      <c r="B40" s="9" t="s">
        <v>250</v>
      </c>
      <c r="C40" s="10" t="s">
        <v>252</v>
      </c>
      <c r="D40" s="9" t="s">
        <v>253</v>
      </c>
      <c r="E40" s="9" t="s">
        <v>395</v>
      </c>
    </row>
    <row r="41" ht="21.95" customHeight="1" spans="1:5">
      <c r="A41" s="8">
        <v>40</v>
      </c>
      <c r="B41" s="9" t="s">
        <v>256</v>
      </c>
      <c r="C41" s="10" t="s">
        <v>258</v>
      </c>
      <c r="D41" s="9" t="s">
        <v>259</v>
      </c>
      <c r="E41" s="9" t="s">
        <v>396</v>
      </c>
    </row>
    <row r="42" ht="21.95" customHeight="1" spans="1:5">
      <c r="A42" s="8">
        <v>41</v>
      </c>
      <c r="B42" s="9" t="s">
        <v>262</v>
      </c>
      <c r="C42" s="10" t="s">
        <v>264</v>
      </c>
      <c r="D42" s="9" t="s">
        <v>265</v>
      </c>
      <c r="E42" s="9" t="s">
        <v>397</v>
      </c>
    </row>
    <row r="43" ht="21.95" customHeight="1" spans="1:5">
      <c r="A43" s="8">
        <v>42</v>
      </c>
      <c r="B43" s="9" t="s">
        <v>268</v>
      </c>
      <c r="C43" s="10" t="s">
        <v>270</v>
      </c>
      <c r="D43" s="9" t="s">
        <v>271</v>
      </c>
      <c r="E43" s="9" t="s">
        <v>398</v>
      </c>
    </row>
    <row r="44" ht="21.95" customHeight="1" spans="1:5">
      <c r="A44" s="8">
        <v>43</v>
      </c>
      <c r="B44" s="9" t="s">
        <v>274</v>
      </c>
      <c r="C44" s="10" t="s">
        <v>276</v>
      </c>
      <c r="D44" s="9" t="s">
        <v>277</v>
      </c>
      <c r="E44" s="9" t="s">
        <v>399</v>
      </c>
    </row>
    <row r="45" ht="21.95" customHeight="1" spans="1:5">
      <c r="A45" s="8">
        <v>44</v>
      </c>
      <c r="B45" s="9" t="s">
        <v>280</v>
      </c>
      <c r="C45" s="10" t="s">
        <v>282</v>
      </c>
      <c r="D45" s="9" t="s">
        <v>283</v>
      </c>
      <c r="E45" s="9" t="s">
        <v>400</v>
      </c>
    </row>
    <row r="46" ht="21.95" customHeight="1" spans="1:5">
      <c r="A46" s="8">
        <v>45</v>
      </c>
      <c r="B46" s="9" t="s">
        <v>286</v>
      </c>
      <c r="C46" s="10" t="s">
        <v>288</v>
      </c>
      <c r="D46" s="9" t="s">
        <v>289</v>
      </c>
      <c r="E46" s="9" t="s">
        <v>401</v>
      </c>
    </row>
    <row r="47" ht="21.95" customHeight="1" spans="1:5">
      <c r="A47" s="8">
        <v>46</v>
      </c>
      <c r="B47" s="9" t="s">
        <v>292</v>
      </c>
      <c r="C47" s="10" t="s">
        <v>293</v>
      </c>
      <c r="D47" s="9" t="s">
        <v>294</v>
      </c>
      <c r="E47" s="9" t="s">
        <v>402</v>
      </c>
    </row>
    <row r="48" ht="21.95" customHeight="1" spans="1:5">
      <c r="A48" s="8">
        <v>47</v>
      </c>
      <c r="B48" s="9" t="s">
        <v>297</v>
      </c>
      <c r="C48" s="10" t="s">
        <v>299</v>
      </c>
      <c r="D48" s="9" t="s">
        <v>300</v>
      </c>
      <c r="E48" s="9" t="s">
        <v>403</v>
      </c>
    </row>
    <row r="49" ht="21.95" customHeight="1" spans="1:5">
      <c r="A49" s="8">
        <v>48</v>
      </c>
      <c r="B49" s="9" t="s">
        <v>303</v>
      </c>
      <c r="C49" s="10" t="s">
        <v>305</v>
      </c>
      <c r="D49" s="9" t="s">
        <v>306</v>
      </c>
      <c r="E49" s="9" t="s">
        <v>404</v>
      </c>
    </row>
    <row r="50" ht="21.95" customHeight="1" spans="1:5">
      <c r="A50" s="8">
        <v>49</v>
      </c>
      <c r="B50" s="9" t="s">
        <v>309</v>
      </c>
      <c r="C50" s="10" t="s">
        <v>311</v>
      </c>
      <c r="D50" s="9" t="s">
        <v>312</v>
      </c>
      <c r="E50" s="9" t="s">
        <v>405</v>
      </c>
    </row>
    <row r="51" ht="21.95" customHeight="1" spans="1:5">
      <c r="A51" s="8">
        <v>50</v>
      </c>
      <c r="B51" s="9" t="s">
        <v>315</v>
      </c>
      <c r="C51" s="10" t="s">
        <v>317</v>
      </c>
      <c r="D51" s="9" t="s">
        <v>318</v>
      </c>
      <c r="E51" s="9" t="s">
        <v>406</v>
      </c>
    </row>
    <row r="52" ht="21.95" customHeight="1" spans="1:5">
      <c r="A52" s="8">
        <v>51</v>
      </c>
      <c r="B52" s="9" t="s">
        <v>321</v>
      </c>
      <c r="C52" s="10" t="s">
        <v>323</v>
      </c>
      <c r="D52" s="9" t="s">
        <v>324</v>
      </c>
      <c r="E52" s="9" t="s">
        <v>407</v>
      </c>
    </row>
    <row r="53" ht="21.95" customHeight="1" spans="1:5">
      <c r="A53" s="8">
        <v>52</v>
      </c>
      <c r="B53" s="9" t="s">
        <v>327</v>
      </c>
      <c r="C53" s="10" t="s">
        <v>329</v>
      </c>
      <c r="D53" s="9" t="s">
        <v>330</v>
      </c>
      <c r="E53" s="9" t="s">
        <v>408</v>
      </c>
    </row>
    <row r="54" ht="21.95" customHeight="1" spans="1:5">
      <c r="A54" s="8">
        <v>53</v>
      </c>
      <c r="B54" s="9" t="s">
        <v>333</v>
      </c>
      <c r="C54" s="10" t="s">
        <v>335</v>
      </c>
      <c r="D54" s="9" t="s">
        <v>336</v>
      </c>
      <c r="E54" s="9" t="s">
        <v>409</v>
      </c>
    </row>
    <row r="55" ht="21.95" customHeight="1" spans="1:5">
      <c r="A55" s="8">
        <v>54</v>
      </c>
      <c r="B55" s="9" t="s">
        <v>339</v>
      </c>
      <c r="C55" s="10" t="s">
        <v>341</v>
      </c>
      <c r="D55" s="9" t="s">
        <v>342</v>
      </c>
      <c r="E55" s="9" t="s">
        <v>410</v>
      </c>
    </row>
    <row r="56" ht="21.95" customHeight="1" spans="1:5">
      <c r="A56" s="8">
        <v>55</v>
      </c>
      <c r="B56" s="9" t="s">
        <v>345</v>
      </c>
      <c r="C56" s="10" t="s">
        <v>347</v>
      </c>
      <c r="D56" s="9" t="s">
        <v>348</v>
      </c>
      <c r="E56" s="9" t="s">
        <v>411</v>
      </c>
    </row>
    <row r="57" ht="21.95" customHeight="1" spans="1:5">
      <c r="A57" s="8">
        <v>56</v>
      </c>
      <c r="B57" s="9" t="s">
        <v>351</v>
      </c>
      <c r="C57" s="10" t="s">
        <v>353</v>
      </c>
      <c r="D57" s="9" t="s">
        <v>354</v>
      </c>
      <c r="E57" s="9" t="s">
        <v>412</v>
      </c>
    </row>
  </sheetData>
  <autoFilter xmlns:etc="http://www.wps.cn/officeDocument/2017/etCustomData" ref="A1:E57" etc:filterBottomFollowUsedRange="0">
    <extLst/>
  </autoFilter>
  <conditionalFormatting sqref="B1">
    <cfRule type="duplicateValues" dxfId="0" priority="13"/>
  </conditionalFormatting>
  <conditionalFormatting sqref="B$1:B$1048576">
    <cfRule type="duplicateValues" dxfId="0" priority="1"/>
  </conditionalFormatting>
  <conditionalFormatting sqref="D$1:D$1048576">
    <cfRule type="duplicateValues" dxfId="0" priority="2"/>
    <cfRule type="duplicateValues" dxfId="0" priority="6"/>
    <cfRule type="duplicateValues" dxfId="0" priority="7"/>
    <cfRule type="duplicateValues" dxfId="1" priority="8"/>
    <cfRule type="duplicateValues" dxfId="1" priority="9"/>
    <cfRule type="duplicateValues" dxfId="1" priority="10"/>
    <cfRule type="duplicateValues" dxfId="1" priority="11"/>
  </conditionalFormatting>
  <pageMargins left="0.7" right="0.7" top="0.75" bottom="0.75" header="0.3" footer="0.3"/>
  <pageSetup paperSize="9" orientation="portrait" verticalDpi="19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选手报名表（PVQC和PELC用户）</vt:lpstr>
      <vt:lpstr>选手报名表（PVQC和PELC用户）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HanMenghua</dc:creator>
  <cp:lastModifiedBy>ZHANGSAN</cp:lastModifiedBy>
  <dcterms:created xsi:type="dcterms:W3CDTF">2016-03-18T02:10:00Z</dcterms:created>
  <dcterms:modified xsi:type="dcterms:W3CDTF">2025-07-26T07:36:41Z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C463DB39FBD64A1BB17367884A3A1161_13</vt:lpwstr>
  </property>
  <property fmtid="{D5CDD505-2E9C-101B-9397-08002B2CF9AE}" pid="4" name="EM_Doc_Temp_ID">
    <vt:lpwstr>62EC3B49-B013-40C0-9F82-994C6464B44C</vt:lpwstr>
  </property>
</Properties>
</file>