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2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<sst xmlns="http://schemas.openxmlformats.org/spreadsheetml/2006/main" count="17">
  <si>
    <t>工程造价司法鉴定基本费速算表</t>
  </si>
  <si>
    <t>被鉴定资产总额(万元)</t>
  </si>
  <si>
    <t>参照收费标准</t>
  </si>
  <si>
    <t>收费金额(元)</t>
  </si>
  <si>
    <t>说明</t>
  </si>
  <si>
    <t>鉴定资产额(万元)</t>
  </si>
  <si>
    <t>费率(千分之)</t>
  </si>
  <si>
    <t>100万以下部份（含100万）</t>
  </si>
  <si>
    <t>最低2000</t>
  </si>
  <si>
    <r>
      <t>100-500</t>
    </r>
    <r>
      <rPr>
        <sz val="10"/>
        <rFont val="微软雅黑"/>
        <charset val="134"/>
      </rPr>
      <t>万部份（含</t>
    </r>
    <r>
      <rPr>
        <sz val="10"/>
        <rFont val="微软雅黑"/>
        <family val="1"/>
        <charset val="0"/>
      </rPr>
      <t>500</t>
    </r>
    <r>
      <rPr>
        <sz val="10"/>
        <rFont val="微软雅黑"/>
        <charset val="134"/>
      </rPr>
      <t>万）</t>
    </r>
  </si>
  <si>
    <r>
      <t>500-1000</t>
    </r>
    <r>
      <rPr>
        <sz val="10"/>
        <rFont val="微软雅黑"/>
        <charset val="134"/>
      </rPr>
      <t>万部份（含</t>
    </r>
    <r>
      <rPr>
        <sz val="10"/>
        <rFont val="微软雅黑"/>
        <family val="1"/>
        <charset val="0"/>
      </rPr>
      <t>1000</t>
    </r>
    <r>
      <rPr>
        <sz val="10"/>
        <rFont val="微软雅黑"/>
        <charset val="134"/>
      </rPr>
      <t>万）</t>
    </r>
  </si>
  <si>
    <t>1000-2000万部份（含2000万）</t>
  </si>
  <si>
    <t>2000-5000万部份（含5000万）</t>
  </si>
  <si>
    <t>5000-10000万部份（含10000万）</t>
  </si>
  <si>
    <t>1亿以上部分</t>
  </si>
  <si>
    <t>←请输入鉴定资产额</t>
  </si>
  <si>
    <t>收费金额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</si>
</sst>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  <numFmt numFmtId="177" formatCode="#,##0_);[Red]\(#,##0\)"/>
    <numFmt numFmtId="178" formatCode="0_);[Red]\(0\)"/>
    <numFmt numFmtId="179" formatCode="#,##0.00_);\(#,##0.00\)"/>
  </numFmts>
  <fonts count="26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sz val="16"/>
      <color indexed="12"/>
      <name val="微软雅黑"/>
      <charset val="134"/>
    </font>
    <font>
      <sz val="10"/>
      <name val="微软雅黑"/>
      <charset val="134"/>
    </font>
    <font>
      <sz val="10"/>
      <name val="微软雅黑"/>
      <family val="1"/>
      <charset val="0"/>
    </font>
    <font>
      <b/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18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9" borderId="13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5" fillId="11" borderId="16" applyNumberFormat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24" fillId="27" borderId="15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 vertical="center"/>
      <protection hidden="1"/>
    </xf>
    <xf numFmtId="0" fontId="3" fillId="0" borderId="6" xfId="0" applyFont="1" applyFill="1" applyBorder="1" applyAlignment="1" applyProtection="1">
      <alignment horizontal="center" vertical="center"/>
      <protection hidden="1"/>
    </xf>
    <xf numFmtId="178" fontId="4" fillId="0" borderId="4" xfId="0" applyNumberFormat="1" applyFont="1" applyFill="1" applyBorder="1" applyAlignment="1" applyProtection="1">
      <alignment horizontal="center" wrapText="1"/>
      <protection hidden="1"/>
    </xf>
    <xf numFmtId="0" fontId="3" fillId="0" borderId="5" xfId="0" applyFont="1" applyFill="1" applyBorder="1" applyAlignment="1" applyProtection="1">
      <alignment horizontal="center" wrapText="1"/>
      <protection hidden="1"/>
    </xf>
    <xf numFmtId="177" fontId="3" fillId="0" borderId="5" xfId="0" applyNumberFormat="1" applyFont="1" applyFill="1" applyBorder="1" applyAlignment="1" applyProtection="1">
      <alignment horizontal="center" wrapText="1"/>
      <protection hidden="1"/>
    </xf>
    <xf numFmtId="0" fontId="3" fillId="0" borderId="7" xfId="0" applyFont="1" applyFill="1" applyBorder="1" applyAlignment="1" applyProtection="1">
      <alignment horizontal="center"/>
      <protection hidden="1"/>
    </xf>
    <xf numFmtId="0" fontId="4" fillId="0" borderId="5" xfId="0" applyFont="1" applyFill="1" applyBorder="1" applyAlignment="1" applyProtection="1">
      <alignment horizontal="center" wrapText="1"/>
      <protection hidden="1"/>
    </xf>
    <xf numFmtId="176" fontId="5" fillId="0" borderId="8" xfId="0" applyNumberFormat="1" applyFont="1" applyFill="1" applyBorder="1" applyAlignment="1" applyProtection="1">
      <alignment horizontal="center"/>
      <protection locked="0"/>
    </xf>
    <xf numFmtId="179" fontId="5" fillId="0" borderId="8" xfId="0" applyNumberFormat="1" applyFont="1" applyFill="1" applyBorder="1" applyAlignment="1" applyProtection="1">
      <alignment horizontal="center" wrapText="1"/>
      <protection hidden="1"/>
    </xf>
    <xf numFmtId="0" fontId="5" fillId="0" borderId="8" xfId="0" applyFont="1" applyFill="1" applyBorder="1" applyAlignment="1" applyProtection="1">
      <alignment horizontal="right"/>
      <protection hidden="1"/>
    </xf>
    <xf numFmtId="41" fontId="5" fillId="0" borderId="8" xfId="0" applyNumberFormat="1" applyFont="1" applyFill="1" applyBorder="1" applyAlignment="1" applyProtection="1">
      <alignment horizontal="center"/>
      <protection hidden="1"/>
    </xf>
    <xf numFmtId="0" fontId="3" fillId="0" borderId="8" xfId="0" applyFont="1" applyFill="1" applyBorder="1" applyAlignment="1" applyProtection="1">
      <alignment horizontal="center"/>
      <protection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G11" sqref="G11"/>
    </sheetView>
  </sheetViews>
  <sheetFormatPr defaultColWidth="9" defaultRowHeight="14.4" outlineLevelCol="4"/>
  <cols>
    <col min="1" max="1" width="19.7777777777778" customWidth="1"/>
    <col min="2" max="2" width="39.8888888888889" customWidth="1"/>
    <col min="3" max="3" width="15.1111111111111" customWidth="1"/>
    <col min="4" max="4" width="13.5555555555556" customWidth="1"/>
  </cols>
  <sheetData>
    <row r="1" ht="22.2" spans="1:5">
      <c r="A1" s="1" t="s">
        <v>0</v>
      </c>
      <c r="B1" s="2"/>
      <c r="C1" s="2"/>
      <c r="D1" s="2"/>
      <c r="E1" s="2"/>
    </row>
    <row r="2" ht="15" spans="1:5">
      <c r="A2" s="3" t="s">
        <v>1</v>
      </c>
      <c r="B2" s="4" t="s">
        <v>2</v>
      </c>
      <c r="C2" s="4"/>
      <c r="D2" s="4" t="s">
        <v>3</v>
      </c>
      <c r="E2" s="5" t="s">
        <v>4</v>
      </c>
    </row>
    <row r="3" ht="15" spans="1:5">
      <c r="A3" s="6"/>
      <c r="B3" s="7" t="s">
        <v>5</v>
      </c>
      <c r="C3" s="7" t="s">
        <v>6</v>
      </c>
      <c r="D3" s="8"/>
      <c r="E3" s="9"/>
    </row>
    <row r="4" ht="15" spans="1:5">
      <c r="A4" s="10" t="str">
        <f>IF(A11&gt;0,IF(A11&lt;=100,A11,""),"")</f>
        <v/>
      </c>
      <c r="B4" s="11" t="s">
        <v>7</v>
      </c>
      <c r="C4" s="11">
        <v>7</v>
      </c>
      <c r="D4" s="12" t="str">
        <f>IF(A4&lt;28.57,2000,IF(A4="","",A4*C4*10))</f>
        <v/>
      </c>
      <c r="E4" s="13" t="s">
        <v>8</v>
      </c>
    </row>
    <row r="5" ht="15" spans="1:5">
      <c r="A5" s="10" t="str">
        <f>IF(A11&gt;100,IF(A11&lt;=500,A11,""),"")</f>
        <v/>
      </c>
      <c r="B5" s="14" t="s">
        <v>9</v>
      </c>
      <c r="C5" s="11">
        <v>7</v>
      </c>
      <c r="D5" s="12" t="str">
        <f>IF(A5="","",A5*C5*10)</f>
        <v/>
      </c>
      <c r="E5" s="13"/>
    </row>
    <row r="6" ht="15" spans="1:5">
      <c r="A6" s="10" t="str">
        <f>IF(A11&gt;500,IF(A11&lt;=1000,A11,""),"")</f>
        <v/>
      </c>
      <c r="B6" s="14" t="s">
        <v>10</v>
      </c>
      <c r="C6" s="11">
        <v>6</v>
      </c>
      <c r="D6" s="12" t="str">
        <f>IF(A6="","",35000+(A6-500)*C6*10)</f>
        <v/>
      </c>
      <c r="E6" s="13"/>
    </row>
    <row r="7" ht="15" spans="1:5">
      <c r="A7" s="10" t="str">
        <f>IF(A11&gt;1000,IF(A11&lt;=2000,A11,""),"")</f>
        <v/>
      </c>
      <c r="B7" s="11" t="s">
        <v>11</v>
      </c>
      <c r="C7" s="11">
        <v>5</v>
      </c>
      <c r="D7" s="12" t="str">
        <f>IF(A7="","",65000+(A7-1000)*C7*10)</f>
        <v/>
      </c>
      <c r="E7" s="13"/>
    </row>
    <row r="8" ht="15" spans="1:5">
      <c r="A8" s="10" t="str">
        <f>IF(A11&gt;2000,IF(A11&lt;=5000,A11,""),"")</f>
        <v/>
      </c>
      <c r="B8" s="11" t="s">
        <v>12</v>
      </c>
      <c r="C8" s="11">
        <v>4</v>
      </c>
      <c r="D8" s="12" t="str">
        <f>IF(A8="","",115000+(A8-2000)*C8*10)</f>
        <v/>
      </c>
      <c r="E8" s="13"/>
    </row>
    <row r="9" ht="15" spans="1:5">
      <c r="A9" s="10" t="str">
        <f>IF(A11&gt;5000,IF(A11&lt;=10000,A11,""),"")</f>
        <v/>
      </c>
      <c r="B9" s="11" t="s">
        <v>13</v>
      </c>
      <c r="C9" s="11">
        <v>3</v>
      </c>
      <c r="D9" s="12" t="str">
        <f>IF(A9="","",235000+(A9-5000)*C9*10)</f>
        <v/>
      </c>
      <c r="E9" s="13"/>
    </row>
    <row r="10" ht="15" spans="1:5">
      <c r="A10" s="10" t="str">
        <f>IF(A11&gt;10000,A11,"")</f>
        <v/>
      </c>
      <c r="B10" s="11" t="s">
        <v>14</v>
      </c>
      <c r="C10" s="11">
        <v>2</v>
      </c>
      <c r="D10" s="12" t="str">
        <f>IF(A10="","",385000+(A10-10000)*C10*10)</f>
        <v/>
      </c>
      <c r="E10" s="13"/>
    </row>
    <row r="11" ht="15.6" spans="1:5">
      <c r="A11" s="15"/>
      <c r="B11" s="16" t="s">
        <v>15</v>
      </c>
      <c r="C11" s="17" t="s">
        <v>16</v>
      </c>
      <c r="D11" s="18">
        <f>SUM(D4:D10)</f>
        <v>0</v>
      </c>
      <c r="E11" s="19"/>
    </row>
  </sheetData>
  <mergeCells count="5">
    <mergeCell ref="A1:E1"/>
    <mergeCell ref="B2:C2"/>
    <mergeCell ref="A2:A3"/>
    <mergeCell ref="D2:D3"/>
    <mergeCell ref="E2:E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阳光1410675320</cp:lastModifiedBy>
  <dcterms:created xsi:type="dcterms:W3CDTF">2018-11-08T01:32:40Z</dcterms:created>
  <dcterms:modified xsi:type="dcterms:W3CDTF">2018-11-08T01:33:50Z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