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2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<sst xmlns="http://schemas.openxmlformats.org/spreadsheetml/2006/main" count="15">
  <si>
    <t>管理人报酬计算表</t>
  </si>
  <si>
    <t>委托单位：</t>
  </si>
  <si>
    <r>
      <t>债务人最终清偿的财产价值总额</t>
    </r>
    <r>
      <rPr>
        <sz val="11"/>
        <rFont val="微软雅黑"/>
        <family val="1"/>
        <charset val="0"/>
      </rPr>
      <t>(</t>
    </r>
    <r>
      <rPr>
        <sz val="11"/>
        <rFont val="微软雅黑"/>
        <charset val="134"/>
      </rPr>
      <t>万元</t>
    </r>
    <r>
      <rPr>
        <sz val="11"/>
        <rFont val="微软雅黑"/>
        <family val="1"/>
        <charset val="0"/>
      </rPr>
      <t>)</t>
    </r>
  </si>
  <si>
    <t>参照收费标准</t>
  </si>
  <si>
    <r>
      <t>收费金额</t>
    </r>
    <r>
      <rPr>
        <sz val="12"/>
        <rFont val="微软雅黑"/>
        <family val="1"/>
        <charset val="0"/>
      </rPr>
      <t>(</t>
    </r>
    <r>
      <rPr>
        <sz val="12"/>
        <rFont val="微软雅黑"/>
        <charset val="134"/>
      </rPr>
      <t>元</t>
    </r>
    <r>
      <rPr>
        <sz val="12"/>
        <rFont val="微软雅黑"/>
        <family val="1"/>
        <charset val="0"/>
      </rPr>
      <t>)</t>
    </r>
  </si>
  <si>
    <t>计价基础(万元)</t>
  </si>
  <si>
    <t>费率(百分之)</t>
  </si>
  <si>
    <t>100万元及以下</t>
  </si>
  <si>
    <t>100-500（含500）</t>
  </si>
  <si>
    <t>500-1000（含1000）</t>
  </si>
  <si>
    <t>1000-5000（含5000）</t>
  </si>
  <si>
    <t>5000－10000（含10000）</t>
  </si>
  <si>
    <t>10000－50000（含50000）</t>
  </si>
  <si>
    <t>50000以上</t>
  </si>
  <si>
    <t>←请输入资产数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</si>
</sst>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#,##0.00_);\(#,##0.00\)"/>
    <numFmt numFmtId="178" formatCode="#,##0.00_);[Red]\(#,##0.00\)"/>
  </numFmts>
  <fonts count="27">
    <font>
      <sz val="11"/>
      <color theme="1"/>
      <name val="宋体"/>
      <charset val="134"/>
      <scheme val="minor"/>
    </font>
    <font>
      <sz val="12"/>
      <name val="微软雅黑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name val="微软雅黑"/>
      <family val="1"/>
      <charset val="0"/>
    </font>
    <font>
      <sz val="12"/>
      <name val="微软雅黑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15" borderId="12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0" fillId="14" borderId="11" applyNumberFormat="0" applyAlignment="0" applyProtection="0">
      <alignment vertical="center"/>
    </xf>
    <xf numFmtId="0" fontId="17" fillId="14" borderId="10" applyNumberFormat="0" applyAlignment="0" applyProtection="0">
      <alignment vertical="center"/>
    </xf>
    <xf numFmtId="0" fontId="4" fillId="2" borderId="7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1" fillId="0" borderId="1" xfId="49" applyFont="1" applyFill="1" applyBorder="1" applyAlignment="1">
      <alignment horizontal="left" vertical="center"/>
    </xf>
    <xf numFmtId="0" fontId="1" fillId="0" borderId="1" xfId="49" applyFont="1" applyFill="1" applyBorder="1" applyAlignment="1">
      <alignment horizontal="left" vertical="center"/>
    </xf>
    <xf numFmtId="0" fontId="2" fillId="0" borderId="2" xfId="49" applyFont="1" applyFill="1" applyBorder="1" applyAlignment="1" applyProtection="1">
      <alignment horizontal="center" vertical="center" wrapText="1"/>
      <protection hidden="1"/>
    </xf>
    <xf numFmtId="0" fontId="2" fillId="0" borderId="3" xfId="49" applyFont="1" applyFill="1" applyBorder="1" applyAlignment="1" applyProtection="1">
      <alignment horizontal="center" vertical="center"/>
      <protection hidden="1"/>
    </xf>
    <xf numFmtId="0" fontId="1" fillId="0" borderId="3" xfId="49" applyFont="1" applyFill="1" applyBorder="1" applyAlignment="1" applyProtection="1">
      <alignment horizontal="center" vertical="center"/>
      <protection hidden="1"/>
    </xf>
    <xf numFmtId="0" fontId="2" fillId="0" borderId="4" xfId="49" applyFont="1" applyFill="1" applyBorder="1" applyAlignment="1" applyProtection="1">
      <alignment horizontal="center" vertical="center" wrapText="1"/>
      <protection hidden="1"/>
    </xf>
    <xf numFmtId="0" fontId="2" fillId="0" borderId="5" xfId="49" applyFont="1" applyFill="1" applyBorder="1" applyAlignment="1" applyProtection="1">
      <alignment horizontal="center" vertical="center" wrapText="1"/>
      <protection hidden="1"/>
    </xf>
    <xf numFmtId="0" fontId="1" fillId="0" borderId="5" xfId="49" applyFont="1" applyFill="1" applyBorder="1" applyAlignment="1" applyProtection="1">
      <alignment horizontal="center" vertical="center"/>
      <protection hidden="1"/>
    </xf>
    <xf numFmtId="178" fontId="2" fillId="0" borderId="4" xfId="49" applyNumberFormat="1" applyFont="1" applyFill="1" applyBorder="1" applyAlignment="1" applyProtection="1">
      <alignment horizontal="center" vertical="center"/>
      <protection hidden="1"/>
    </xf>
    <xf numFmtId="0" fontId="2" fillId="0" borderId="5" xfId="49" applyFont="1" applyFill="1" applyBorder="1" applyAlignment="1" applyProtection="1">
      <alignment horizontal="left" vertical="top" wrapText="1"/>
      <protection hidden="1"/>
    </xf>
    <xf numFmtId="176" fontId="2" fillId="0" borderId="5" xfId="49" applyNumberFormat="1" applyFont="1" applyFill="1" applyBorder="1" applyAlignment="1" applyProtection="1">
      <alignment horizontal="center" vertical="top" wrapText="1"/>
      <protection hidden="1"/>
    </xf>
    <xf numFmtId="178" fontId="2" fillId="0" borderId="5" xfId="49" applyNumberFormat="1" applyFont="1" applyFill="1" applyBorder="1" applyAlignment="1" applyProtection="1">
      <alignment horizontal="center" vertical="center" wrapText="1"/>
      <protection hidden="1"/>
    </xf>
    <xf numFmtId="178" fontId="2" fillId="0" borderId="4" xfId="49" applyNumberFormat="1" applyFont="1" applyFill="1" applyBorder="1" applyAlignment="1" applyProtection="1">
      <alignment horizontal="center" vertical="center"/>
      <protection hidden="1"/>
    </xf>
    <xf numFmtId="0" fontId="2" fillId="0" borderId="5" xfId="49" applyFont="1" applyFill="1" applyBorder="1" applyAlignment="1" applyProtection="1">
      <alignment horizontal="left" vertical="top" wrapText="1"/>
      <protection hidden="1"/>
    </xf>
    <xf numFmtId="176" fontId="2" fillId="0" borderId="5" xfId="49" applyNumberFormat="1" applyFont="1" applyFill="1" applyBorder="1" applyAlignment="1" applyProtection="1">
      <alignment horizontal="center" vertical="top" wrapText="1"/>
      <protection hidden="1"/>
    </xf>
    <xf numFmtId="177" fontId="3" fillId="0" borderId="6" xfId="49" applyNumberFormat="1" applyFont="1" applyFill="1" applyBorder="1" applyAlignment="1" applyProtection="1">
      <alignment horizontal="center" wrapText="1"/>
      <protection locked="0"/>
    </xf>
    <xf numFmtId="177" fontId="3" fillId="0" borderId="6" xfId="49" applyNumberFormat="1" applyFont="1" applyFill="1" applyBorder="1" applyAlignment="1" applyProtection="1">
      <alignment horizontal="center" vertical="center" wrapText="1"/>
      <protection hidden="1"/>
    </xf>
    <xf numFmtId="0" fontId="3" fillId="0" borderId="6" xfId="49" applyFont="1" applyFill="1" applyBorder="1" applyAlignment="1" applyProtection="1">
      <alignment horizontal="center" vertical="top" wrapText="1"/>
      <protection hidden="1"/>
    </xf>
    <xf numFmtId="178" fontId="1" fillId="0" borderId="6" xfId="49" applyNumberFormat="1" applyFont="1" applyFill="1" applyBorder="1" applyAlignment="1" applyProtection="1">
      <alignment horizontal="center"/>
      <protection hidden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评估最新收费速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workbookViewId="0">
      <selection activeCell="F4" sqref="F4"/>
    </sheetView>
  </sheetViews>
  <sheetFormatPr defaultColWidth="9" defaultRowHeight="14.4" outlineLevelCol="3"/>
  <cols>
    <col min="1" max="1" width="34.1111111111111" customWidth="1"/>
    <col min="2" max="2" width="31.6666666666667" customWidth="1"/>
    <col min="3" max="3" width="17.2222222222222" customWidth="1"/>
    <col min="4" max="4" width="16.8888888888889" customWidth="1"/>
  </cols>
  <sheetData>
    <row r="1" ht="17.4" spans="1:4">
      <c r="A1" s="1" t="s">
        <v>0</v>
      </c>
      <c r="B1" s="2"/>
      <c r="C1" s="2"/>
      <c r="D1" s="2"/>
    </row>
    <row r="2" ht="17.4" spans="1:4">
      <c r="A2" s="3" t="s">
        <v>1</v>
      </c>
      <c r="B2" s="4"/>
      <c r="C2" s="4"/>
      <c r="D2" s="4"/>
    </row>
    <row r="3" ht="15.6" spans="1:4">
      <c r="A3" s="5" t="s">
        <v>2</v>
      </c>
      <c r="B3" s="6" t="s">
        <v>3</v>
      </c>
      <c r="C3" s="6"/>
      <c r="D3" s="7" t="s">
        <v>4</v>
      </c>
    </row>
    <row r="4" ht="15.6" spans="1:4">
      <c r="A4" s="8"/>
      <c r="B4" s="9" t="s">
        <v>5</v>
      </c>
      <c r="C4" s="9" t="s">
        <v>6</v>
      </c>
      <c r="D4" s="10"/>
    </row>
    <row r="5" ht="15.6" spans="1:4">
      <c r="A5" s="11">
        <f>IF(A12="","",IF(A6&lt;&gt;"",100,A12))</f>
        <v>100</v>
      </c>
      <c r="B5" s="12" t="s">
        <v>7</v>
      </c>
      <c r="C5" s="13">
        <v>12</v>
      </c>
      <c r="D5" s="14">
        <f t="shared" ref="D5:D11" si="0">IF(A5="","",A5*10000*C5/100)</f>
        <v>120000</v>
      </c>
    </row>
    <row r="6" ht="15.6" spans="1:4">
      <c r="A6" s="11">
        <f>IF(A7&lt;&gt;"",400,IF(A12&gt;100,A12-100,""))</f>
        <v>400</v>
      </c>
      <c r="B6" s="12" t="s">
        <v>8</v>
      </c>
      <c r="C6" s="13">
        <v>10</v>
      </c>
      <c r="D6" s="14">
        <f t="shared" si="0"/>
        <v>400000</v>
      </c>
    </row>
    <row r="7" ht="15.6" spans="1:4">
      <c r="A7" s="15">
        <f>IF(A8&lt;&gt;"",500,IF(A12&gt;500,A12-500,""))</f>
        <v>500</v>
      </c>
      <c r="B7" s="16" t="s">
        <v>9</v>
      </c>
      <c r="C7" s="17">
        <v>8</v>
      </c>
      <c r="D7" s="14">
        <f t="shared" si="0"/>
        <v>400000</v>
      </c>
    </row>
    <row r="8" ht="15.6" spans="1:4">
      <c r="A8" s="11">
        <f>IF(A9&lt;&gt;"",4000,IF(A12&gt;1000,A12-1000,""))</f>
        <v>4000</v>
      </c>
      <c r="B8" s="12" t="s">
        <v>10</v>
      </c>
      <c r="C8" s="13">
        <v>6</v>
      </c>
      <c r="D8" s="14">
        <f t="shared" si="0"/>
        <v>2400000</v>
      </c>
    </row>
    <row r="9" ht="15.6" spans="1:4">
      <c r="A9" s="11">
        <f>IF(A10&lt;&gt;"",5000,IF(A12&gt;5000,A12-5000,""))</f>
        <v>5000</v>
      </c>
      <c r="B9" s="12" t="s">
        <v>11</v>
      </c>
      <c r="C9" s="13">
        <v>3</v>
      </c>
      <c r="D9" s="14">
        <f t="shared" si="0"/>
        <v>1500000</v>
      </c>
    </row>
    <row r="10" ht="15.6" spans="1:4">
      <c r="A10" s="11">
        <f>IF(A11&lt;&gt;"",40000,IF(A12&gt;10000,A12-10000,""))</f>
        <v>40000</v>
      </c>
      <c r="B10" s="12" t="s">
        <v>12</v>
      </c>
      <c r="C10" s="13">
        <v>1</v>
      </c>
      <c r="D10" s="14">
        <f t="shared" si="0"/>
        <v>4000000</v>
      </c>
    </row>
    <row r="11" ht="15.6" spans="1:4">
      <c r="A11" s="11">
        <f>IF(A12&gt;50000,A12-50000,"")</f>
        <v>6000</v>
      </c>
      <c r="B11" s="12" t="s">
        <v>13</v>
      </c>
      <c r="C11" s="13">
        <v>0.5</v>
      </c>
      <c r="D11" s="14">
        <f t="shared" si="0"/>
        <v>300000</v>
      </c>
    </row>
    <row r="12" ht="17.4" spans="1:4">
      <c r="A12" s="18">
        <v>56000</v>
      </c>
      <c r="B12" s="19" t="s">
        <v>14</v>
      </c>
      <c r="C12" s="20"/>
      <c r="D12" s="21">
        <f>SUM(D5:D11)</f>
        <v>9120000</v>
      </c>
    </row>
  </sheetData>
  <mergeCells count="5">
    <mergeCell ref="A1:D1"/>
    <mergeCell ref="A2:D2"/>
    <mergeCell ref="B3:C3"/>
    <mergeCell ref="A3:A4"/>
    <mergeCell ref="D3:D4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阳光1410675320</cp:lastModifiedBy>
  <dcterms:created xsi:type="dcterms:W3CDTF">2018-11-08T01:31:15Z</dcterms:created>
  <dcterms:modified xsi:type="dcterms:W3CDTF">2018-11-08T01:32:22Z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